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5"/>
  <workbookPr filterPrivacy="1" defaultThemeVersion="166925"/>
  <xr:revisionPtr revIDLastSave="0" documentId="13_ncr:1_{1513EB18-2AD2-44B6-824C-4ADD0F1825BC}" xr6:coauthVersionLast="36" xr6:coauthVersionMax="36" xr10:uidLastSave="{00000000-0000-0000-0000-000000000000}"/>
  <bookViews>
    <workbookView xWindow="0" yWindow="0" windowWidth="28800" windowHeight="11925" xr2:uid="{00000000-000D-0000-FFFF-FFFF00000000}"/>
  </bookViews>
  <sheets>
    <sheet name="Summary" sheetId="13" r:id="rId1"/>
    <sheet name="Total Chlorpyrifos - H. azteca" sheetId="1" r:id="rId2"/>
    <sheet name="Metabolites - H. azteca" sheetId="2" r:id="rId3"/>
    <sheet name="Total Chlorpyrifos - Silverside" sheetId="3" r:id="rId4"/>
    <sheet name="Metabolites - Silverside" sheetId="4" r:id="rId5"/>
    <sheet name="AChE Assays" sheetId="5" r:id="rId6"/>
    <sheet name="Swim Performance - Silverside" sheetId="6" r:id="rId7"/>
    <sheet name="Silverside Lipids" sheetId="7" r:id="rId8"/>
    <sheet name="Water Samples - 18 Degrees" sheetId="8" r:id="rId9"/>
    <sheet name="Water Samples - 23 Degrees" sheetId="9" r:id="rId10"/>
    <sheet name="Water Quality" sheetId="10" r:id="rId11"/>
    <sheet name="IS Consumption 18 Degrees" sheetId="11" r:id="rId12"/>
    <sheet name="IS Consumption 23 Degrees" sheetId="12" r:id="rId1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5" i="7" l="1"/>
  <c r="C25" i="7"/>
  <c r="E24" i="7"/>
  <c r="C24" i="7"/>
  <c r="L23" i="7"/>
  <c r="E23" i="7"/>
  <c r="C23" i="7"/>
  <c r="L22" i="7"/>
  <c r="E22" i="7"/>
  <c r="C22" i="7"/>
  <c r="F22" i="7" s="1"/>
  <c r="L21" i="7"/>
  <c r="E21" i="7"/>
  <c r="C21" i="7"/>
  <c r="L20" i="7"/>
  <c r="E20" i="7"/>
  <c r="C20" i="7"/>
  <c r="L19" i="7"/>
  <c r="E19" i="7"/>
  <c r="C19" i="7"/>
  <c r="L18" i="7"/>
  <c r="E18" i="7"/>
  <c r="C18" i="7"/>
  <c r="E17" i="7"/>
  <c r="C17" i="7"/>
  <c r="L16" i="7"/>
  <c r="E16" i="7"/>
  <c r="C16" i="7"/>
  <c r="L15" i="7"/>
  <c r="L14" i="7"/>
  <c r="L13" i="7"/>
  <c r="L12" i="7"/>
  <c r="E12" i="7"/>
  <c r="C12" i="7"/>
  <c r="L11" i="7"/>
  <c r="E11" i="7"/>
  <c r="C11" i="7"/>
  <c r="E10" i="7"/>
  <c r="C10" i="7"/>
  <c r="L9" i="7"/>
  <c r="E9" i="7"/>
  <c r="C9" i="7"/>
  <c r="L8" i="7"/>
  <c r="E8" i="7"/>
  <c r="C8" i="7"/>
  <c r="L7" i="7"/>
  <c r="E7" i="7"/>
  <c r="C7" i="7"/>
  <c r="L6" i="7"/>
  <c r="E6" i="7"/>
  <c r="C6" i="7"/>
  <c r="L5" i="7"/>
  <c r="E5" i="7"/>
  <c r="C5" i="7"/>
  <c r="L4" i="7"/>
  <c r="E4" i="7"/>
  <c r="C4" i="7"/>
  <c r="E3" i="7"/>
  <c r="C3" i="7"/>
  <c r="F3" i="7" s="1"/>
  <c r="F4" i="7" l="1"/>
  <c r="F5" i="7"/>
  <c r="F6" i="7"/>
  <c r="F7" i="7"/>
  <c r="F8" i="7"/>
  <c r="F9" i="7"/>
  <c r="F10" i="7"/>
  <c r="F11" i="7"/>
  <c r="F12" i="7"/>
  <c r="F16" i="7"/>
  <c r="F17" i="7"/>
  <c r="F18" i="7"/>
  <c r="F19" i="7"/>
  <c r="F20" i="7"/>
  <c r="F21" i="7"/>
  <c r="F23" i="7"/>
  <c r="F24" i="7"/>
  <c r="F25" i="7"/>
  <c r="H3" i="7"/>
  <c r="I3" i="7" s="1"/>
  <c r="I4" i="7"/>
  <c r="H16" i="7"/>
  <c r="I16" i="7" s="1"/>
  <c r="I17" i="7"/>
  <c r="F6" i="5"/>
  <c r="F5" i="5"/>
  <c r="F3" i="5"/>
  <c r="F4" i="5"/>
  <c r="E6" i="5"/>
  <c r="E5" i="5"/>
  <c r="E4" i="5"/>
  <c r="E3" i="5"/>
  <c r="E36" i="4"/>
  <c r="E35" i="4"/>
  <c r="E34" i="4"/>
  <c r="E33" i="4"/>
  <c r="I36" i="4" s="1"/>
  <c r="E32" i="4"/>
  <c r="E31" i="4"/>
  <c r="E30" i="4"/>
  <c r="E29" i="4"/>
  <c r="E28" i="4"/>
  <c r="I31" i="4" s="1"/>
  <c r="E27" i="4"/>
  <c r="E26" i="4"/>
  <c r="E25" i="4"/>
  <c r="E24" i="4"/>
  <c r="E23" i="4"/>
  <c r="I26" i="4" s="1"/>
  <c r="E22" i="4"/>
  <c r="E21" i="4"/>
  <c r="E20" i="4"/>
  <c r="E19" i="4"/>
  <c r="E18" i="4"/>
  <c r="E17" i="4"/>
  <c r="E16" i="4"/>
  <c r="E14" i="4"/>
  <c r="I16" i="4" s="1"/>
  <c r="E12" i="4"/>
  <c r="E11" i="4"/>
  <c r="E10" i="4"/>
  <c r="E9" i="4"/>
  <c r="E8" i="4"/>
  <c r="E7" i="4"/>
  <c r="C7" i="4"/>
  <c r="E6" i="4"/>
  <c r="C6" i="4"/>
  <c r="B6" i="4"/>
  <c r="I11" i="4" l="1"/>
  <c r="G11" i="4"/>
  <c r="I21" i="4"/>
  <c r="G21" i="4"/>
  <c r="G26" i="4"/>
  <c r="N9" i="4" s="1"/>
  <c r="G31" i="4"/>
  <c r="N10" i="4" s="1"/>
  <c r="P10" i="4" s="1"/>
  <c r="G16" i="4"/>
  <c r="G24" i="4"/>
  <c r="O9" i="4" s="1"/>
  <c r="G29" i="4"/>
  <c r="G36" i="4"/>
  <c r="Q7" i="3"/>
  <c r="Q6" i="3"/>
  <c r="P7" i="3"/>
  <c r="P6" i="3"/>
  <c r="I12" i="2"/>
  <c r="I11" i="2"/>
  <c r="I10" i="2"/>
  <c r="I9" i="2"/>
  <c r="I8" i="2"/>
  <c r="H10" i="2"/>
  <c r="H8" i="2"/>
  <c r="P9" i="4" l="1"/>
</calcChain>
</file>

<file path=xl/sharedStrings.xml><?xml version="1.0" encoding="utf-8"?>
<sst xmlns="http://schemas.openxmlformats.org/spreadsheetml/2006/main" count="748" uniqueCount="332">
  <si>
    <t>Sample number</t>
  </si>
  <si>
    <t>Sample</t>
  </si>
  <si>
    <t>Vial number</t>
  </si>
  <si>
    <t>DPM</t>
  </si>
  <si>
    <t>DPM (corrected)</t>
  </si>
  <si>
    <t>microcuries</t>
  </si>
  <si>
    <t>micromoles of 14C chlorpyrifos</t>
  </si>
  <si>
    <t>micrograms of 14C chlorpyrifos</t>
  </si>
  <si>
    <t>nanograms of 14C chlorpyrifos</t>
  </si>
  <si>
    <t>mg of HA</t>
  </si>
  <si>
    <t>g of HA</t>
  </si>
  <si>
    <t>ng 14C chlorpyrifos/g HA</t>
  </si>
  <si>
    <t>ng 14C chlorpyrifos/individual HA</t>
  </si>
  <si>
    <t>Dosed batch summary</t>
  </si>
  <si>
    <t>cocktail blank</t>
  </si>
  <si>
    <t xml:space="preserve">Batch </t>
  </si>
  <si>
    <t>All</t>
  </si>
  <si>
    <t>lab blank 1</t>
  </si>
  <si>
    <t>average, ng/g=</t>
  </si>
  <si>
    <t>solvent control</t>
  </si>
  <si>
    <t>standard deviation, ng/g=</t>
  </si>
  <si>
    <t>Undosed1</t>
  </si>
  <si>
    <t>average, ng/individual=</t>
  </si>
  <si>
    <t>Undosed2</t>
  </si>
  <si>
    <t>standard deviation, ng/individual=</t>
  </si>
  <si>
    <t>Undosed3</t>
  </si>
  <si>
    <t>N (number of vials analyzed)</t>
  </si>
  <si>
    <t>Undosed4</t>
  </si>
  <si>
    <t>N (number of individuals analyzed)*</t>
  </si>
  <si>
    <t>Undosed5</t>
  </si>
  <si>
    <t>*as composites of 15 individuals</t>
  </si>
  <si>
    <t>Undosed6</t>
  </si>
  <si>
    <t>Undosed7</t>
  </si>
  <si>
    <t>Undosed8</t>
  </si>
  <si>
    <t>Dosed1</t>
  </si>
  <si>
    <t>917-042</t>
  </si>
  <si>
    <t>Dosed2</t>
  </si>
  <si>
    <t>917-043</t>
  </si>
  <si>
    <t>Dosed3</t>
  </si>
  <si>
    <t>917-044</t>
  </si>
  <si>
    <t>Dosed4</t>
  </si>
  <si>
    <t>917-045</t>
  </si>
  <si>
    <t>Dosed5</t>
  </si>
  <si>
    <t>917-046</t>
  </si>
  <si>
    <t>Dosed6</t>
  </si>
  <si>
    <t>924-026</t>
  </si>
  <si>
    <t>Dosed7</t>
  </si>
  <si>
    <t>924-027</t>
  </si>
  <si>
    <t>Dosed8</t>
  </si>
  <si>
    <t>924-028</t>
  </si>
  <si>
    <t>Dosed9</t>
  </si>
  <si>
    <t>924-029</t>
  </si>
  <si>
    <t>Dosed10</t>
  </si>
  <si>
    <t>924-030</t>
  </si>
  <si>
    <t>Dosed11</t>
  </si>
  <si>
    <t>1001-061</t>
  </si>
  <si>
    <t>Dosed12</t>
  </si>
  <si>
    <t>1001-062</t>
  </si>
  <si>
    <t>Dosed13</t>
  </si>
  <si>
    <t>1001-063</t>
  </si>
  <si>
    <t>Dosed14</t>
  </si>
  <si>
    <t>1001-064</t>
  </si>
  <si>
    <t>Dosed15</t>
  </si>
  <si>
    <t>1001-065</t>
  </si>
  <si>
    <t>Lab blank 2</t>
  </si>
  <si>
    <t>acetone rinse 1</t>
  </si>
  <si>
    <t>acetone rinse 2</t>
  </si>
  <si>
    <t>Total (for pickup)=</t>
  </si>
  <si>
    <t>Sample preparation:</t>
  </si>
  <si>
    <t>Transferred HA to scint vial with acetone rinses, evaporated acetone to just dry. Added 5 mL Ultima Gold cocktail. Ultrasonicated (10s x 3 at 30%).</t>
  </si>
  <si>
    <t>Rinsed probe with small amount of acetone into vial, than full rinse of probe (combined all acetone rinses and split into 2 vials). Incubated overnight in dark.</t>
  </si>
  <si>
    <t>Ran as Protocol 4 on LSC</t>
  </si>
  <si>
    <t>Data saved as KH012521.rtf</t>
  </si>
  <si>
    <t>Analysis of biotranformation products in 14C-chlorpyrifos dosed H. azteca obtained from Dira Johanif/Helen Poynton on 10/7/2020 (SIUC inventory number 2020-0010). Dosed refers to animals exposed chlorpyrifos, and undosed were control samples.</t>
  </si>
  <si>
    <t>Each sample is a composite of 3 vials of dosed or undosed H. azteca (each vial contains 15 organophosphate-resistant H. azteca (Ulatis Creek), for a total of 45 animals per sample.</t>
  </si>
  <si>
    <t>All undosed animals were all removed from Undosed box 1. Dosed animals from 917 batch were collected from Dosed box 1, 924 batch were collected from Dosed box 3, and 1001 batch were collected from Dosed box 4.</t>
  </si>
  <si>
    <t>Animals were transferred by acetone rinse to scintillation vial and ultrasonicated on ice (10 s x 3, 30% amplitude). Bath sonicated for 10 min, then stored in freezer overnight.</t>
  </si>
  <si>
    <t>Evaporated by N-evap to near dryness, and transferred to UniPrep vial with two 0.4 mL washes with acetonitrile followed by three 0.2 mL washes with acetonitrile. Evaporated to 0.4 mL in Uniprep vial and then filtered.</t>
  </si>
  <si>
    <t>Separated by HPLC (181) see KH020921.S, collected fractions. Added 10 mL cocktail to each fraction, stored in dark overnight, then analyzed by LSC (KH021121.txt)</t>
  </si>
  <si>
    <t>Sample name</t>
  </si>
  <si>
    <t>Fraction</t>
  </si>
  <si>
    <t>Counts (dpm)</t>
  </si>
  <si>
    <t>Counts, corrected for blank (dpm)</t>
  </si>
  <si>
    <t>% Parent</t>
  </si>
  <si>
    <t>%TCP</t>
  </si>
  <si>
    <t>Remaining fractions</t>
  </si>
  <si>
    <t xml:space="preserve">cocktail blank </t>
  </si>
  <si>
    <t>na</t>
  </si>
  <si>
    <t>LB</t>
  </si>
  <si>
    <t>cocktail blank 2</t>
  </si>
  <si>
    <t>Undosed</t>
  </si>
  <si>
    <t>acetone rinse</t>
  </si>
  <si>
    <t>Dosed-917</t>
  </si>
  <si>
    <t>Lab Blank 1</t>
  </si>
  <si>
    <t>F1</t>
  </si>
  <si>
    <t>Total=</t>
  </si>
  <si>
    <t>Dosed-924</t>
  </si>
  <si>
    <t>F2</t>
  </si>
  <si>
    <t>Dosed-1001</t>
  </si>
  <si>
    <t>F3</t>
  </si>
  <si>
    <t>LB2</t>
  </si>
  <si>
    <t>F4</t>
  </si>
  <si>
    <t>%parent (fraction 4)=</t>
  </si>
  <si>
    <t>%fraction 2 (TCP)=</t>
  </si>
  <si>
    <t>% remaining fractions=</t>
  </si>
  <si>
    <t>F5</t>
  </si>
  <si>
    <t>Dosed 917</t>
  </si>
  <si>
    <t>Dosed 924</t>
  </si>
  <si>
    <t>Dosed 1001</t>
  </si>
  <si>
    <t>(overall counts were lower for this sample, and higher than usual volume noted after injection, which may have injected partial injection of sample)</t>
  </si>
  <si>
    <t>Lab Blank 2</t>
  </si>
  <si>
    <t>Total dpm for pickup=</t>
  </si>
  <si>
    <t>dpm</t>
  </si>
  <si>
    <t>Sample Name</t>
  </si>
  <si>
    <t>Blank corrected dpm</t>
  </si>
  <si>
    <t>µCi</t>
  </si>
  <si>
    <t>µmol chlorpyrifos</t>
  </si>
  <si>
    <t>µg chlorpyrifos</t>
  </si>
  <si>
    <t>µg chlorpyrifos/g animal (dw)</t>
  </si>
  <si>
    <t>ng chlorpyrifos/g animal (dw)</t>
  </si>
  <si>
    <t>Average (ng/g)</t>
  </si>
  <si>
    <t>Percent Lipids</t>
  </si>
  <si>
    <t>Lipid Normalized Bioaccumulation (ng/g lipid)</t>
  </si>
  <si>
    <t>Cocktail Blank</t>
  </si>
  <si>
    <t>Freeze Drier Swipe</t>
  </si>
  <si>
    <t>18-DOSE-1</t>
  </si>
  <si>
    <t>18-DOSE-2</t>
  </si>
  <si>
    <t>Group</t>
  </si>
  <si>
    <t>Average ng/g</t>
  </si>
  <si>
    <t>Average ng/g lipid</t>
  </si>
  <si>
    <t>18-DOSE-3</t>
  </si>
  <si>
    <t>18-Dosed</t>
  </si>
  <si>
    <t>18-DOSE-4</t>
  </si>
  <si>
    <t>23-Dosed</t>
  </si>
  <si>
    <t>18-DOSE-5</t>
  </si>
  <si>
    <t>18-Control</t>
  </si>
  <si>
    <t>18-DOSE-6</t>
  </si>
  <si>
    <t>23-Control</t>
  </si>
  <si>
    <t>18-DOSE-7</t>
  </si>
  <si>
    <t>18-DOSE-8</t>
  </si>
  <si>
    <t>18-DOSE-9</t>
  </si>
  <si>
    <t>Average 18</t>
  </si>
  <si>
    <t>std.dev</t>
  </si>
  <si>
    <t>18-DOSE-10</t>
  </si>
  <si>
    <t>23-DOSE-1</t>
  </si>
  <si>
    <t>23-DOSE-2</t>
  </si>
  <si>
    <t>23-DOSE-3</t>
  </si>
  <si>
    <t>23-DOSE-4</t>
  </si>
  <si>
    <t>23-DOSE-5</t>
  </si>
  <si>
    <t>23-DOSE-6</t>
  </si>
  <si>
    <t>23-DOSE-7</t>
  </si>
  <si>
    <t>23-DOSE-8</t>
  </si>
  <si>
    <t>23-DOSE-9</t>
  </si>
  <si>
    <t>Average 23</t>
  </si>
  <si>
    <t>23-DOSE-10</t>
  </si>
  <si>
    <t>CONTROL SAMPLES, 1/21/21</t>
  </si>
  <si>
    <t>18-CONTROL-1</t>
  </si>
  <si>
    <t>18-CONTROL-2</t>
  </si>
  <si>
    <t>18-CONTROL-3</t>
  </si>
  <si>
    <t>18-CONTROL-4</t>
  </si>
  <si>
    <t>18-CONTROL-5</t>
  </si>
  <si>
    <t>18-CONTROL-6</t>
  </si>
  <si>
    <t>18-CONTROL-7</t>
  </si>
  <si>
    <t>18-CONTROL-8</t>
  </si>
  <si>
    <t>18-CONTROL-9</t>
  </si>
  <si>
    <t>18-CONTROL-10</t>
  </si>
  <si>
    <t>23-CONTROL-1</t>
  </si>
  <si>
    <t>NA</t>
  </si>
  <si>
    <t>23-CONTROL-2</t>
  </si>
  <si>
    <t>23-CONTROL-3</t>
  </si>
  <si>
    <t>23-CONTROL-4</t>
  </si>
  <si>
    <t>23-CONTROL-5</t>
  </si>
  <si>
    <t>23-CONTROL-6</t>
  </si>
  <si>
    <t>23-CONTROL-7</t>
  </si>
  <si>
    <t>23-CONTROL-8</t>
  </si>
  <si>
    <t>23-CONTROL-9</t>
  </si>
  <si>
    <t>23-CONTROL-10</t>
  </si>
  <si>
    <t>Analysis of composites of Inland Silversides fed 14C-chlorpyrifos dosed H. azteca</t>
  </si>
  <si>
    <t>Each sample is a composite of ten individual samples (0.008 +/- 0.001 g each), except 23 control (only 9 sample available)</t>
  </si>
  <si>
    <t>After compositing in a 5 mL centrifuge tube, 2 mL of extraction solvent (80:20 acetonitrile:acetone acidified to 2% acetic acid) was placed in the tube. The sample was ultrasonicated on ice (10 s at 30% amplitude x 3) and stored at -40 oC for 3 h.</t>
  </si>
  <si>
    <t>Then, 0.5 g MgSO4 (anhydrous) was added, and the samples were vortexed for 60 s (700 rpm). Then samples were centrifuged (5 min at 1500 rpm) and the top layer was removed and placed in a Uniprep vial. The pellet was washed with 1 mL of extraction solvent, vortexed and centrifuged, and the wash was added to the vial. The extract was evaporated to 300 uL and a few drops of acetonitrile was added to bring the final volume to 400 uL. After filtering, the samples were injected on reversed phase HPLC. The fractions were collected, 10 mL of Ultima Gold cocktail was added, and then radioactivity was counted by LSC.</t>
  </si>
  <si>
    <t>Sample mass, g</t>
  </si>
  <si>
    <t>blank corrected dpm</t>
  </si>
  <si>
    <t>Cocktail blank</t>
  </si>
  <si>
    <t>Acetone rinse</t>
  </si>
  <si>
    <t>LB1</t>
  </si>
  <si>
    <t>% TCP</t>
  </si>
  <si>
    <t>% Remaining</t>
  </si>
  <si>
    <t>18-DOSED</t>
  </si>
  <si>
    <t>23-DOSED</t>
  </si>
  <si>
    <t>%parent=</t>
  </si>
  <si>
    <t>total dpm=</t>
  </si>
  <si>
    <t>18 control</t>
  </si>
  <si>
    <t>23 control</t>
  </si>
  <si>
    <t>18 dosed</t>
  </si>
  <si>
    <t>%F2=</t>
  </si>
  <si>
    <t>23 dosed</t>
  </si>
  <si>
    <t>LSC data saved as KH.IS.chlorpyrifos.1.12.21.rtf</t>
  </si>
  <si>
    <t>See K011121.S on HPLC for sequence and methods.</t>
  </si>
  <si>
    <t>Treatment</t>
  </si>
  <si>
    <t>Fish number</t>
  </si>
  <si>
    <t>AchE (mU/mL)</t>
  </si>
  <si>
    <t>Control-18</t>
  </si>
  <si>
    <t>Mean AChE (mU/mL)</t>
  </si>
  <si>
    <t>Standard Deviation</t>
  </si>
  <si>
    <t>Dosed-18</t>
  </si>
  <si>
    <t>Control-23</t>
  </si>
  <si>
    <t>Dosed-23</t>
  </si>
  <si>
    <t>Dose-18</t>
  </si>
  <si>
    <t>Dose-23</t>
  </si>
  <si>
    <t xml:space="preserve">Date </t>
  </si>
  <si>
    <t>Replicate #</t>
  </si>
  <si>
    <t>Acclim Start Time</t>
  </si>
  <si>
    <t>Finish Time</t>
  </si>
  <si>
    <t>Finish RPM</t>
  </si>
  <si>
    <t>Finish Speed</t>
  </si>
  <si>
    <t>Finish Speed Prior Increment</t>
  </si>
  <si>
    <t>TL</t>
  </si>
  <si>
    <t>Ucrit</t>
  </si>
  <si>
    <t>Time Swam at Final Increment (m)</t>
  </si>
  <si>
    <t>Ucrit (Brett 1964)</t>
  </si>
  <si>
    <t>Ucrit (BL/s)</t>
  </si>
  <si>
    <t>18-CON</t>
  </si>
  <si>
    <t>18-DOSE</t>
  </si>
  <si>
    <t>Silverside Tissue Weight (g)</t>
  </si>
  <si>
    <r>
      <t>Silverside Tissue weight (</t>
    </r>
    <r>
      <rPr>
        <b/>
        <sz val="11"/>
        <color theme="1"/>
        <rFont val="Calibri"/>
        <family val="2"/>
      </rPr>
      <t>µg)</t>
    </r>
  </si>
  <si>
    <t>absorbance</t>
  </si>
  <si>
    <t>ug lipid</t>
  </si>
  <si>
    <t>% lipid</t>
  </si>
  <si>
    <t>Notes</t>
  </si>
  <si>
    <t xml:space="preserve">Average </t>
  </si>
  <si>
    <t>Relative Standard Deviation</t>
  </si>
  <si>
    <t>18D-1</t>
  </si>
  <si>
    <t>Diluted 5x</t>
  </si>
  <si>
    <t>Calc Curve</t>
  </si>
  <si>
    <t>18D-2</t>
  </si>
  <si>
    <t>18D-3</t>
  </si>
  <si>
    <t>18D-4</t>
  </si>
  <si>
    <t>18D-5</t>
  </si>
  <si>
    <t>18D-6</t>
  </si>
  <si>
    <t>18D-7</t>
  </si>
  <si>
    <t>18D-8</t>
  </si>
  <si>
    <t>18D-9</t>
  </si>
  <si>
    <t>18D-10</t>
  </si>
  <si>
    <t>23D-1</t>
  </si>
  <si>
    <t>a=-0.0000028</t>
  </si>
  <si>
    <t>23D-2</t>
  </si>
  <si>
    <t>b=.0068466</t>
  </si>
  <si>
    <t>23D-3</t>
  </si>
  <si>
    <t>c=.0061981</t>
  </si>
  <si>
    <t>23D-4</t>
  </si>
  <si>
    <t>23D-5</t>
  </si>
  <si>
    <t>23D-6</t>
  </si>
  <si>
    <t>23D-7</t>
  </si>
  <si>
    <t>23D-8</t>
  </si>
  <si>
    <t>23D-9</t>
  </si>
  <si>
    <t>23D-10</t>
  </si>
  <si>
    <t>µg/L chlorpyrifos</t>
  </si>
  <si>
    <t>ng/L chlorpyrifos</t>
  </si>
  <si>
    <t>Day</t>
  </si>
  <si>
    <t>Cocktail Blank D0</t>
  </si>
  <si>
    <t>below 3 x background</t>
  </si>
  <si>
    <t>18-CON-2</t>
  </si>
  <si>
    <t>-</t>
  </si>
  <si>
    <t>18-CON-4</t>
  </si>
  <si>
    <t>18-CON-7</t>
  </si>
  <si>
    <t>18-DOSED-2</t>
  </si>
  <si>
    <t>18-DOSED-5</t>
  </si>
  <si>
    <t>18-DOSED-7</t>
  </si>
  <si>
    <t>18-DOSED-9</t>
  </si>
  <si>
    <t>Cocktail Blank D2</t>
  </si>
  <si>
    <t>Pre-water change</t>
  </si>
  <si>
    <t>18-DOSED-4</t>
  </si>
  <si>
    <t>18-DOSED-6</t>
  </si>
  <si>
    <t>18-DOSED-10</t>
  </si>
  <si>
    <t>Post-water change</t>
  </si>
  <si>
    <t>18-DOSED-1</t>
  </si>
  <si>
    <t>18-DOSED-3</t>
  </si>
  <si>
    <t>Cocktail Blank D4 + D6</t>
  </si>
  <si>
    <t>18-CON-3</t>
  </si>
  <si>
    <t>18-CON-6</t>
  </si>
  <si>
    <t>18-DOSED-8</t>
  </si>
  <si>
    <t>Cocktail Blank D7</t>
  </si>
  <si>
    <t>SIS &lt; 40, potential quench error</t>
  </si>
  <si>
    <t>18-CON-1</t>
  </si>
  <si>
    <t>18-CON-5</t>
  </si>
  <si>
    <t>18-CON-10</t>
  </si>
  <si>
    <t>18-CON-9</t>
  </si>
  <si>
    <t>18-CON-8</t>
  </si>
  <si>
    <t>Comments</t>
  </si>
  <si>
    <t>23-DOSED-6</t>
  </si>
  <si>
    <t>23-DOSED-4</t>
  </si>
  <si>
    <t>23-DOSED-8</t>
  </si>
  <si>
    <t>below three times background</t>
  </si>
  <si>
    <t>23-DOSED-10</t>
  </si>
  <si>
    <t>23-CON-3</t>
  </si>
  <si>
    <t>23-CON-4</t>
  </si>
  <si>
    <t>23-CON-6</t>
  </si>
  <si>
    <t>23-CON-1</t>
  </si>
  <si>
    <t>Pre-water change, &lt; 24 h in dark</t>
  </si>
  <si>
    <t>Cocktail Blank D4</t>
  </si>
  <si>
    <t>23-CON-5</t>
  </si>
  <si>
    <t>23-CON-10</t>
  </si>
  <si>
    <t>23-CON-8</t>
  </si>
  <si>
    <t>SIS value &lt; 40; potential quench issue</t>
  </si>
  <si>
    <t>23-CON-2</t>
  </si>
  <si>
    <t>23-CON-7</t>
  </si>
  <si>
    <t>23-CON-9</t>
  </si>
  <si>
    <t>Date</t>
  </si>
  <si>
    <t>Sample ID</t>
  </si>
  <si>
    <t>Temperature (°C)</t>
  </si>
  <si>
    <t>Salinity (ppt)</t>
  </si>
  <si>
    <t>Dissolved Oxygen (mg/L)</t>
  </si>
  <si>
    <t>pH</t>
  </si>
  <si>
    <t>Total Ammonia (ppm)</t>
  </si>
  <si>
    <t>Temperature from YSI-30 Salinity Probe</t>
  </si>
  <si>
    <t>23 Degree Treatment</t>
  </si>
  <si>
    <t>Replicate</t>
  </si>
  <si>
    <t>D0 #Uneaten</t>
  </si>
  <si>
    <t>% Eaten</t>
  </si>
  <si>
    <t>D1 #Uneaten</t>
  </si>
  <si>
    <t>D2 #Uneaten</t>
  </si>
  <si>
    <t>D3 #Uneaten</t>
  </si>
  <si>
    <t>D4 #Uneaten</t>
  </si>
  <si>
    <t>D5 #Uneaten</t>
  </si>
  <si>
    <t>D6 #Uneaten</t>
  </si>
  <si>
    <t>23-DOSED-1</t>
  </si>
  <si>
    <t>23-DOSED-2</t>
  </si>
  <si>
    <t>23-DOSED-3</t>
  </si>
  <si>
    <t>23-DOSED-5</t>
  </si>
  <si>
    <t>23-DOSED-7</t>
  </si>
  <si>
    <t>23-DOSED-9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</si>
</sst>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0000"/>
    <numFmt numFmtId="165" formatCode="0.0"/>
    <numFmt numFmtId="166" formatCode="0.00000"/>
    <numFmt numFmtId="167" formatCode="0.0%"/>
    <numFmt numFmtId="168" formatCode="0.000"/>
    <numFmt numFmtId="169" formatCode="0.000%"/>
  </numFmts>
  <fonts count="6" x14ac:knownFonts="1">
    <font>
      <sz val="11"/>
      <color theme="1"/>
      <name val="Calibri"/>
      <family val="2"/>
      <scheme val="minor"/>
    </font>
    <font>
      <sz val="11"/>
      <color theme="1"/>
      <name val="Calibri"/>
      <family val="2"/>
      <scheme val="minor"/>
    </font>
    <font>
      <b/>
      <sz val="11"/>
      <color theme="1"/>
      <name val="Calibri"/>
      <family val="2"/>
      <scheme val="minor"/>
    </font>
    <font>
      <sz val="11"/>
      <color rgb="FF000000"/>
      <name val="Calibri"/>
      <family val="2"/>
      <scheme val="minor"/>
    </font>
    <font>
      <b/>
      <sz val="11"/>
      <color rgb="FF000000"/>
      <name val="Calibri"/>
      <family val="2"/>
      <scheme val="minor"/>
    </font>
    <font>
      <b/>
      <sz val="11"/>
      <color theme="1"/>
      <name val="Calibri"/>
      <family val="2"/>
    </font>
  </fonts>
  <fills count="4">
    <fill>
      <patternFill patternType="none"/>
    </fill>
    <fill>
      <patternFill patternType="gray125"/>
    </fill>
    <fill>
      <patternFill patternType="solid">
        <fgColor rgb="FFE7E6E6"/>
        <bgColor rgb="FF000000"/>
      </patternFill>
    </fill>
    <fill>
      <patternFill patternType="solid">
        <fgColor rgb="FFFFFF00"/>
        <bgColor indexed="64"/>
      </patternFill>
    </fill>
  </fills>
  <borders count="2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rgb="FF000000"/>
      </left>
      <right/>
      <top style="thin">
        <color rgb="FF000000"/>
      </top>
      <bottom/>
      <diagonal/>
    </border>
  </borders>
  <cellStyleXfs count="2">
    <xf numFmtId="0" fontId="0" fillId="0" borderId="0"/>
    <xf numFmtId="9" fontId="1" fillId="0" borderId="0" applyFont="0" applyFill="0" applyBorder="0" applyAlignment="0" applyProtection="0"/>
  </cellStyleXfs>
  <cellXfs count="118">
    <xf numFmtId="0" fontId="0" fillId="0" borderId="0" xfId="0"/>
    <xf numFmtId="0" fontId="0" fillId="0" borderId="0" xfId="0" applyAlignment="1">
      <alignment horizontal="center" wrapText="1"/>
    </xf>
    <xf numFmtId="0" fontId="0" fillId="0" borderId="0" xfId="0" applyAlignment="1">
      <alignment horizontal="center"/>
    </xf>
    <xf numFmtId="0" fontId="3" fillId="0" borderId="0" xfId="0" applyFont="1" applyAlignment="1">
      <alignment horizontal="center"/>
    </xf>
    <xf numFmtId="11" fontId="0" fillId="0" borderId="0" xfId="0" applyNumberFormat="1"/>
    <xf numFmtId="11" fontId="3" fillId="0" borderId="0" xfId="0" applyNumberFormat="1" applyFont="1" applyAlignment="1">
      <alignment horizontal="center"/>
    </xf>
    <xf numFmtId="0" fontId="3" fillId="0" borderId="3" xfId="0" applyFont="1" applyBorder="1" applyAlignment="1">
      <alignment horizontal="left"/>
    </xf>
    <xf numFmtId="0" fontId="3" fillId="0" borderId="3" xfId="0" applyFont="1" applyBorder="1" applyAlignment="1">
      <alignment horizontal="center"/>
    </xf>
    <xf numFmtId="0" fontId="3" fillId="0" borderId="0" xfId="0" applyFont="1" applyAlignment="1">
      <alignment horizontal="center" vertical="center"/>
    </xf>
    <xf numFmtId="0" fontId="3" fillId="0" borderId="3" xfId="0" applyFont="1" applyBorder="1"/>
    <xf numFmtId="0" fontId="3" fillId="0" borderId="4" xfId="0" applyFont="1" applyBorder="1" applyAlignment="1">
      <alignment horizontal="left"/>
    </xf>
    <xf numFmtId="0" fontId="3" fillId="2" borderId="0" xfId="0" applyFont="1" applyFill="1" applyAlignment="1">
      <alignment horizontal="center"/>
    </xf>
    <xf numFmtId="0" fontId="3" fillId="2" borderId="0" xfId="0" applyFont="1" applyFill="1" applyAlignment="1">
      <alignment horizontal="center" vertical="center"/>
    </xf>
    <xf numFmtId="11" fontId="3" fillId="2" borderId="0" xfId="0" applyNumberFormat="1" applyFont="1" applyFill="1" applyAlignment="1">
      <alignment horizontal="center"/>
    </xf>
    <xf numFmtId="0" fontId="3" fillId="0" borderId="0" xfId="0" applyFont="1" applyAlignment="1">
      <alignment horizontal="left"/>
    </xf>
    <xf numFmtId="0" fontId="3" fillId="0" borderId="0" xfId="0" applyFont="1"/>
    <xf numFmtId="0" fontId="4" fillId="0" borderId="3" xfId="0" applyFont="1" applyBorder="1" applyAlignment="1">
      <alignment vertical="center" wrapText="1"/>
    </xf>
    <xf numFmtId="9" fontId="0" fillId="0" borderId="0" xfId="0" applyNumberFormat="1"/>
    <xf numFmtId="0" fontId="2" fillId="0" borderId="0" xfId="0" applyFont="1"/>
    <xf numFmtId="0" fontId="2" fillId="0" borderId="3" xfId="0" applyFont="1" applyBorder="1"/>
    <xf numFmtId="0" fontId="2" fillId="0" borderId="3" xfId="0" applyFont="1" applyBorder="1" applyAlignment="1"/>
    <xf numFmtId="0" fontId="2" fillId="0" borderId="3" xfId="0" applyFont="1" applyFill="1" applyBorder="1"/>
    <xf numFmtId="0" fontId="0" fillId="0" borderId="5" xfId="0" applyBorder="1"/>
    <xf numFmtId="9" fontId="0" fillId="0" borderId="6" xfId="0" applyNumberFormat="1" applyBorder="1"/>
    <xf numFmtId="9" fontId="0" fillId="0" borderId="7" xfId="1" applyFont="1" applyBorder="1"/>
    <xf numFmtId="0" fontId="0" fillId="0" borderId="8" xfId="0" applyBorder="1"/>
    <xf numFmtId="0" fontId="0" fillId="0" borderId="0" xfId="0" applyBorder="1"/>
    <xf numFmtId="9" fontId="0" fillId="0" borderId="0" xfId="0" applyNumberFormat="1" applyBorder="1"/>
    <xf numFmtId="9" fontId="0" fillId="0" borderId="9" xfId="1" applyFont="1" applyBorder="1"/>
    <xf numFmtId="9" fontId="0" fillId="0" borderId="0" xfId="1" applyFont="1" applyBorder="1"/>
    <xf numFmtId="0" fontId="0" fillId="0" borderId="10" xfId="0" applyBorder="1"/>
    <xf numFmtId="9" fontId="0" fillId="0" borderId="11" xfId="1" applyFont="1" applyBorder="1"/>
    <xf numFmtId="9" fontId="0" fillId="0" borderId="12" xfId="1" applyFont="1" applyBorder="1"/>
    <xf numFmtId="0" fontId="2" fillId="0" borderId="3" xfId="0" applyFont="1" applyBorder="1" applyAlignment="1">
      <alignment horizontal="center" vertical="top" wrapText="1"/>
    </xf>
    <xf numFmtId="0" fontId="2" fillId="0" borderId="13" xfId="0" applyFont="1" applyBorder="1"/>
    <xf numFmtId="0" fontId="2" fillId="0" borderId="14" xfId="0" applyFont="1" applyBorder="1"/>
    <xf numFmtId="0" fontId="2" fillId="0" borderId="15" xfId="0" applyFont="1" applyBorder="1"/>
    <xf numFmtId="0" fontId="0" fillId="0" borderId="16" xfId="0" applyBorder="1"/>
    <xf numFmtId="0" fontId="0" fillId="0" borderId="17" xfId="0" applyBorder="1"/>
    <xf numFmtId="0" fontId="0" fillId="0" borderId="18" xfId="0" applyBorder="1"/>
    <xf numFmtId="0" fontId="0" fillId="0" borderId="19" xfId="0" applyBorder="1"/>
    <xf numFmtId="0" fontId="0" fillId="0" borderId="20" xfId="0" applyBorder="1"/>
    <xf numFmtId="165" fontId="0" fillId="0" borderId="0" xfId="0" applyNumberFormat="1" applyBorder="1"/>
    <xf numFmtId="165" fontId="0" fillId="0" borderId="17" xfId="0" applyNumberFormat="1" applyBorder="1"/>
    <xf numFmtId="0" fontId="0" fillId="0" borderId="6" xfId="0" applyBorder="1"/>
    <xf numFmtId="0" fontId="0" fillId="0" borderId="6" xfId="0" applyBorder="1" applyAlignment="1">
      <alignment horizontal="center"/>
    </xf>
    <xf numFmtId="0" fontId="0" fillId="0" borderId="7" xfId="0" applyBorder="1"/>
    <xf numFmtId="0" fontId="0" fillId="0" borderId="9" xfId="0" applyBorder="1"/>
    <xf numFmtId="0" fontId="0" fillId="0" borderId="11" xfId="0" applyBorder="1"/>
    <xf numFmtId="0" fontId="0" fillId="0" borderId="11" xfId="0" applyBorder="1" applyAlignment="1">
      <alignment horizontal="center"/>
    </xf>
    <xf numFmtId="0" fontId="0" fillId="0" borderId="12" xfId="0" applyBorder="1"/>
    <xf numFmtId="164" fontId="0" fillId="0" borderId="6" xfId="0" applyNumberFormat="1" applyBorder="1"/>
    <xf numFmtId="164" fontId="0" fillId="0" borderId="0" xfId="0" applyNumberFormat="1"/>
    <xf numFmtId="164" fontId="0" fillId="0" borderId="11" xfId="0" applyNumberFormat="1" applyBorder="1"/>
    <xf numFmtId="9" fontId="0" fillId="0" borderId="17" xfId="0" applyNumberFormat="1" applyBorder="1"/>
    <xf numFmtId="9" fontId="0" fillId="0" borderId="19" xfId="0" applyNumberFormat="1" applyBorder="1"/>
    <xf numFmtId="9" fontId="0" fillId="0" borderId="20" xfId="0" applyNumberFormat="1" applyBorder="1"/>
    <xf numFmtId="0" fontId="4" fillId="0" borderId="3" xfId="0" applyFont="1" applyBorder="1"/>
    <xf numFmtId="14" fontId="0" fillId="0" borderId="0" xfId="0" applyNumberFormat="1"/>
    <xf numFmtId="20" fontId="0" fillId="0" borderId="0" xfId="0" applyNumberFormat="1"/>
    <xf numFmtId="0" fontId="2" fillId="0" borderId="0" xfId="0" applyFont="1" applyAlignment="1">
      <alignment wrapText="1"/>
    </xf>
    <xf numFmtId="0" fontId="2" fillId="0" borderId="0" xfId="0" applyFont="1" applyAlignment="1"/>
    <xf numFmtId="166" fontId="0" fillId="0" borderId="0" xfId="0" applyNumberFormat="1"/>
    <xf numFmtId="167" fontId="0" fillId="0" borderId="0" xfId="1" applyNumberFormat="1" applyFont="1"/>
    <xf numFmtId="167" fontId="2" fillId="0" borderId="0" xfId="0" applyNumberFormat="1" applyFont="1"/>
    <xf numFmtId="10" fontId="2" fillId="0" borderId="0" xfId="0" applyNumberFormat="1" applyFont="1"/>
    <xf numFmtId="2" fontId="0" fillId="0" borderId="0" xfId="0" applyNumberFormat="1"/>
    <xf numFmtId="0" fontId="0" fillId="0" borderId="0" xfId="0" applyFont="1"/>
    <xf numFmtId="0" fontId="0" fillId="0" borderId="0" xfId="0" applyAlignment="1">
      <alignment wrapText="1"/>
    </xf>
    <xf numFmtId="166" fontId="0" fillId="0" borderId="0" xfId="0" applyNumberFormat="1" applyFont="1"/>
    <xf numFmtId="168" fontId="0" fillId="0" borderId="0" xfId="0" applyNumberFormat="1"/>
    <xf numFmtId="9" fontId="0" fillId="0" borderId="0" xfId="1" applyFont="1"/>
    <xf numFmtId="10" fontId="2" fillId="0" borderId="0" xfId="1" applyNumberFormat="1" applyFont="1"/>
    <xf numFmtId="0" fontId="0" fillId="0" borderId="0" xfId="0" applyAlignment="1"/>
    <xf numFmtId="0" fontId="0" fillId="0" borderId="0" xfId="0" applyFont="1" applyAlignment="1"/>
    <xf numFmtId="0" fontId="0" fillId="0" borderId="0" xfId="0" applyFont="1" applyAlignment="1">
      <alignment wrapText="1"/>
    </xf>
    <xf numFmtId="167" fontId="2" fillId="0" borderId="0" xfId="0" applyNumberFormat="1" applyFont="1" applyAlignment="1">
      <alignment wrapText="1"/>
    </xf>
    <xf numFmtId="9" fontId="2" fillId="0" borderId="0" xfId="1" applyFont="1" applyAlignment="1"/>
    <xf numFmtId="167" fontId="2" fillId="0" borderId="0" xfId="1" applyNumberFormat="1" applyFont="1"/>
    <xf numFmtId="0" fontId="0" fillId="0" borderId="0" xfId="1" applyNumberFormat="1" applyFont="1" applyAlignment="1">
      <alignment wrapText="1"/>
    </xf>
    <xf numFmtId="9" fontId="0" fillId="0" borderId="0" xfId="1" applyFont="1" applyAlignment="1">
      <alignment wrapText="1"/>
    </xf>
    <xf numFmtId="167" fontId="0" fillId="0" borderId="0" xfId="0" applyNumberFormat="1" applyAlignment="1">
      <alignment wrapText="1"/>
    </xf>
    <xf numFmtId="167" fontId="0" fillId="0" borderId="0" xfId="0" applyNumberFormat="1"/>
    <xf numFmtId="169" fontId="0" fillId="0" borderId="0" xfId="0" applyNumberFormat="1"/>
    <xf numFmtId="0" fontId="2" fillId="0" borderId="3" xfId="0" applyFont="1" applyBorder="1" applyAlignment="1">
      <alignment wrapText="1"/>
    </xf>
    <xf numFmtId="0" fontId="0" fillId="3" borderId="0" xfId="0" applyFill="1"/>
    <xf numFmtId="0" fontId="2" fillId="0" borderId="4" xfId="0" applyFont="1" applyFill="1" applyBorder="1" applyAlignment="1">
      <alignment wrapText="1"/>
    </xf>
    <xf numFmtId="0" fontId="4" fillId="0" borderId="11" xfId="0" applyFont="1" applyBorder="1"/>
    <xf numFmtId="14" fontId="3" fillId="0" borderId="0" xfId="0" applyNumberFormat="1" applyFont="1"/>
    <xf numFmtId="0" fontId="4" fillId="0" borderId="21" xfId="0" applyFont="1" applyBorder="1"/>
    <xf numFmtId="0" fontId="4" fillId="0" borderId="22" xfId="0" applyFont="1" applyBorder="1"/>
    <xf numFmtId="0" fontId="3" fillId="0" borderId="21" xfId="0" applyFont="1" applyBorder="1"/>
    <xf numFmtId="9" fontId="3" fillId="0" borderId="21" xfId="0" applyNumberFormat="1" applyFont="1" applyBorder="1"/>
    <xf numFmtId="0" fontId="3" fillId="0" borderId="23" xfId="0" applyFont="1" applyBorder="1"/>
    <xf numFmtId="0" fontId="3" fillId="0" borderId="24" xfId="0" applyFont="1" applyBorder="1"/>
    <xf numFmtId="0" fontId="3" fillId="0" borderId="25" xfId="0" applyFont="1" applyBorder="1"/>
    <xf numFmtId="10" fontId="4" fillId="0" borderId="22" xfId="0" applyNumberFormat="1" applyFont="1" applyBorder="1"/>
    <xf numFmtId="0" fontId="4" fillId="0" borderId="1" xfId="0" applyFont="1" applyBorder="1"/>
    <xf numFmtId="0" fontId="4" fillId="0" borderId="26" xfId="0" applyFont="1" applyBorder="1"/>
    <xf numFmtId="0" fontId="3" fillId="0" borderId="1" xfId="0" applyFont="1" applyBorder="1"/>
    <xf numFmtId="9" fontId="4" fillId="0" borderId="21" xfId="0" applyNumberFormat="1" applyFont="1" applyBorder="1"/>
    <xf numFmtId="0" fontId="3" fillId="0" borderId="26" xfId="0" applyFont="1" applyBorder="1"/>
    <xf numFmtId="10" fontId="4" fillId="0" borderId="21" xfId="0" applyNumberFormat="1" applyFont="1" applyBorder="1"/>
    <xf numFmtId="9" fontId="3" fillId="0" borderId="0" xfId="0" applyNumberFormat="1" applyFont="1"/>
    <xf numFmtId="0" fontId="4" fillId="0" borderId="23" xfId="0" applyFont="1" applyBorder="1"/>
    <xf numFmtId="10" fontId="4" fillId="0" borderId="23" xfId="0" applyNumberFormat="1" applyFont="1" applyBorder="1"/>
    <xf numFmtId="0" fontId="4" fillId="0" borderId="0" xfId="0" applyFont="1" applyBorder="1"/>
    <xf numFmtId="0" fontId="3" fillId="0" borderId="0" xfId="0" applyFont="1" applyBorder="1"/>
    <xf numFmtId="0" fontId="3" fillId="0" borderId="27" xfId="0" applyFont="1" applyBorder="1"/>
    <xf numFmtId="0" fontId="3" fillId="0" borderId="5" xfId="0" applyFont="1" applyBorder="1"/>
    <xf numFmtId="9" fontId="4" fillId="0" borderId="22" xfId="0" applyNumberFormat="1" applyFont="1" applyBorder="1"/>
    <xf numFmtId="0" fontId="3" fillId="0" borderId="7" xfId="0" applyFont="1" applyBorder="1"/>
    <xf numFmtId="10" fontId="4" fillId="0" borderId="28" xfId="0" applyNumberFormat="1" applyFont="1" applyBorder="1"/>
    <xf numFmtId="9" fontId="4" fillId="0" borderId="0" xfId="0" applyNumberFormat="1" applyFont="1" applyBorder="1"/>
    <xf numFmtId="0" fontId="3" fillId="0" borderId="0" xfId="0" applyFont="1" applyAlignment="1"/>
    <xf numFmtId="0" fontId="3" fillId="0" borderId="1" xfId="0" applyFont="1" applyBorder="1" applyAlignment="1">
      <alignment horizontal="center"/>
    </xf>
    <xf numFmtId="0" fontId="3" fillId="0" borderId="2" xfId="0" applyFont="1" applyBorder="1" applyAlignment="1">
      <alignment horizontal="center"/>
    </xf>
    <xf numFmtId="0" fontId="2" fillId="0" borderId="0" xfId="0" applyFont="1" applyAlignment="1">
      <alignment horizontal="center"/>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spPr>
            <a:ln w="25400" cap="rnd">
              <a:noFill/>
              <a:round/>
            </a:ln>
            <a:effectLst/>
          </c:spPr>
          <c:marker>
            <c:symbol val="circle"/>
            <c:size val="5"/>
            <c:spPr>
              <a:solidFill>
                <a:schemeClr val="accent1"/>
              </a:solidFill>
              <a:ln w="9525">
                <a:solidFill>
                  <a:schemeClr val="accent1"/>
                </a:solidFill>
              </a:ln>
              <a:effectLst/>
            </c:spPr>
          </c:marker>
          <c:trendline>
            <c:spPr>
              <a:ln w="19050" cap="rnd">
                <a:solidFill>
                  <a:schemeClr val="accent1"/>
                </a:solidFill>
                <a:prstDash val="sysDot"/>
              </a:ln>
              <a:effectLst/>
            </c:spPr>
            <c:trendlineType val="poly"/>
            <c:order val="2"/>
            <c:dispRSqr val="1"/>
            <c:dispEq val="1"/>
            <c:trendlineLbl>
              <c:numFmt formatCode="#,##0.0000000" sourceLinked="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trendlineLbl>
          </c:trendline>
          <c:xVal>
            <c:numLit>
              <c:formatCode>General</c:formatCode>
              <c:ptCount val="20"/>
              <c:pt idx="0">
                <c:v>400</c:v>
              </c:pt>
              <c:pt idx="1">
                <c:v>200</c:v>
              </c:pt>
              <c:pt idx="2">
                <c:v>100</c:v>
              </c:pt>
              <c:pt idx="3">
                <c:v>50</c:v>
              </c:pt>
              <c:pt idx="4">
                <c:v>25</c:v>
              </c:pt>
              <c:pt idx="5">
                <c:v>10</c:v>
              </c:pt>
              <c:pt idx="7">
                <c:v>400</c:v>
              </c:pt>
              <c:pt idx="8">
                <c:v>200</c:v>
              </c:pt>
              <c:pt idx="9">
                <c:v>100</c:v>
              </c:pt>
              <c:pt idx="10">
                <c:v>50</c:v>
              </c:pt>
              <c:pt idx="11">
                <c:v>25</c:v>
              </c:pt>
              <c:pt idx="12">
                <c:v>10</c:v>
              </c:pt>
              <c:pt idx="14">
                <c:v>400</c:v>
              </c:pt>
              <c:pt idx="15">
                <c:v>200</c:v>
              </c:pt>
              <c:pt idx="16">
                <c:v>100</c:v>
              </c:pt>
              <c:pt idx="17">
                <c:v>50</c:v>
              </c:pt>
              <c:pt idx="18">
                <c:v>25</c:v>
              </c:pt>
              <c:pt idx="19">
                <c:v>10</c:v>
              </c:pt>
            </c:numLit>
          </c:xVal>
          <c:yVal>
            <c:numLit>
              <c:formatCode>General</c:formatCode>
              <c:ptCount val="20"/>
              <c:pt idx="0">
                <c:v>2.3144999999999998</c:v>
              </c:pt>
              <c:pt idx="1">
                <c:v>1.2869999999999999</c:v>
              </c:pt>
              <c:pt idx="2">
                <c:v>0.67149999999999999</c:v>
              </c:pt>
              <c:pt idx="3">
                <c:v>0.34150000000000003</c:v>
              </c:pt>
              <c:pt idx="4">
                <c:v>0.16500000000000001</c:v>
              </c:pt>
              <c:pt idx="5">
                <c:v>8.0499999999999988E-2</c:v>
              </c:pt>
              <c:pt idx="7">
                <c:v>2.2312500000000002</c:v>
              </c:pt>
              <c:pt idx="8">
                <c:v>1.2565</c:v>
              </c:pt>
              <c:pt idx="9">
                <c:v>0.6825</c:v>
              </c:pt>
              <c:pt idx="10">
                <c:v>0.33550000000000002</c:v>
              </c:pt>
              <c:pt idx="11">
                <c:v>0.16400000000000001</c:v>
              </c:pt>
              <c:pt idx="12">
                <c:v>7.400000000000001E-2</c:v>
              </c:pt>
              <c:pt idx="14">
                <c:v>2.3540000000000001</c:v>
              </c:pt>
              <c:pt idx="15">
                <c:v>1.2290000000000001</c:v>
              </c:pt>
              <c:pt idx="16">
                <c:v>0.65949999999999998</c:v>
              </c:pt>
              <c:pt idx="17">
                <c:v>0.36499999999999999</c:v>
              </c:pt>
              <c:pt idx="18">
                <c:v>0.16899999999999998</c:v>
              </c:pt>
              <c:pt idx="19">
                <c:v>7.2000000000000008E-2</c:v>
              </c:pt>
            </c:numLit>
          </c:yVal>
          <c:smooth val="0"/>
          <c:extLst>
            <c:ext xmlns:c15="http://schemas.microsoft.com/office/drawing/2012/chart" uri="{02D57815-91ED-43cb-92C2-25804820EDAC}">
              <c15:filteredSeriesTitle>
                <c15:tx>
                  <c:strRef>
                    <c:extLst>
                      <c:ext uri="{02D57815-91ED-43cb-92C2-25804820EDAC}">
                        <c15:formulaRef>
                          <c15:sqref>'[2]Batch 1 Lipids 08.14'!#REF!</c15:sqref>
                        </c15:formulaRef>
                      </c:ext>
                    </c:extLst>
                    <c:strCache>
                      <c:ptCount val="1"/>
                      <c:pt idx="0">
                        <c:v>#REF!</c:v>
                      </c:pt>
                    </c:strCache>
                  </c:strRef>
                </c15:tx>
              </c15:filteredSeriesTitle>
            </c:ext>
            <c:ext xmlns:c16="http://schemas.microsoft.com/office/drawing/2014/chart" uri="{C3380CC4-5D6E-409C-BE32-E72D297353CC}">
              <c16:uniqueId val="{00000000-3274-4C8B-B53D-513C1E59E4AA}"/>
            </c:ext>
          </c:extLst>
        </c:ser>
        <c:dLbls>
          <c:showLegendKey val="0"/>
          <c:showVal val="0"/>
          <c:showCatName val="0"/>
          <c:showSerName val="0"/>
          <c:showPercent val="0"/>
          <c:showBubbleSize val="0"/>
        </c:dLbls>
        <c:axId val="232881239"/>
        <c:axId val="232888583"/>
      </c:scatterChart>
      <c:valAx>
        <c:axId val="232881239"/>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32888583"/>
        <c:crosses val="autoZero"/>
        <c:crossBetween val="midCat"/>
      </c:valAx>
      <c:valAx>
        <c:axId val="232888583"/>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32881239"/>
        <c:crosses val="autoZero"/>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304800</xdr:colOff>
      <xdr:row>1</xdr:row>
      <xdr:rowOff>114300</xdr:rowOff>
    </xdr:to>
    <xdr:sp macro="" textlink="">
      <xdr:nvSpPr>
        <xdr:cNvPr id="13313" name="AutoShape 1" descr="data:image/png;charset=utf-8;base64,iVBORw0KGgoAAAANSUhEUgAABM8AAAN8CAYAAABP7o2bAAAAAXNSR0IArs4c6QAAAARnQU1BAACxjwv8YQUAAAAJcEhZcwAADsMAAA7DAcdvqGQAAP+lSURBVHhe7P3rrXNNc10NKxcFo1gUgWNQJErCgA0oDv34IvGHoVfDmpquXovcm/tcA2hwdXcdZlU3yX1Tj339w//6X//r//c//+f//D87duzYsWPHjh07duzYsWPHjh07duz4r8HvZv/Aw7Isy7Isy7Isy7Isy7Is/x1+N9sfz5ZlWZZlWZZlWZZlWZZlYH88W5ZlWZZlWZZlWZZlWZYD++PZsizLsizLsizLsizLshzYH8+WZVmWZVmWZVmWZVmW5cD+eLYsy7Isy7Isy7Isy7IsB/bHs2VZlmVZlmVZlmVZlmU5sD+eLcuyLMuyLMuyLMuyLMuBH//j2T//8z//n3/4h3/4P//2b//2nysfx7//+7//Ry7GP/3TP/3n6ufxj//4j/+RGx3vgV59VQ0fyVefz/IcnNEr7rPk++PZO/6q99bytl6+p//4MSaIxx7xl8fxvfkZ36uNZ8b4DZ/j//qv//oftfC3yqO85zv6X/7lX/7Dl9fvCNoeeZ/TL2ugH/sefoxXf6/+1r8Xr7j7/Psrfy+89+w/8u743358vn405GF8BN6lR+mefmYf5C6n759Xvj/8Hv3MOp+Bmt+rDf+PeK803KH8PuX59Fn3Frwfr4z53XjqxzPftI7Gy8149AJg+54/ip45JP+ofOsF/4gPhITYp4HmV31he4707rtATWh6zwfH3fk8+yX13fno+/jRvFp/vj+eveN9N37bXfkops/ft3xOvaff+J180cDeez5XvjPURu/ew/S9+JWfLT/5c226b/5d9Mz37Xu+o9/7dw65pzuFlvf+IGddj4AGayDvZ76HqfUtvf8OvPr945l9Zv8/mrseuZ/fa8l7vq9+Es+ePbb52aH/R7yXiHl1Rlfo++hnJLaMj+DZu9Q9fbaWV3DX+1d/BoExE3t3ql2f935vAbGu3gdZL7o8n2fA5xVa78jvU/9mUftdnY/wke/778JTP55xQWnI6cKyTtPZe7T5xnsrd2/ihAsz6X4U637lB8KEF697+Fn5vwLfwO950971x/3fgu+1n3ofXq3/le+P33ZXPorp8/ezP6fI9VfPirrp93t47/fiq/ns+/NK0Iz2/B7z76af8odk/mGdcC6P/J11Bb149Ds+78Bn/UeFoPG7vB+e5dXfq6e/R38ydz1y/733/afz7Nlj+97vo8/Av1sefY9jy/gI/L57K8/W8hm8+jNo+l4F16bvVvpBb1/xvXWH75P3gtbPOMf8PkX7R7xn7f1v5U0/ntF4mpIX2cvjH+K555vbga1vhhy+AYzV69B+xsZn2ldHa2D4xsZmWk9yn6Eme+LIunmmT+amN+pLu8b624ZYrGct6hBtHBMdX52enXvZS/ZF+6z9pNWRZB7s+rwZvrGbjuu55xqj+9L76j3dF7DOR/vCM/tp/+j55B1Jv75f9qXjMJ/uFs+ssWefU5+cdDV9Vlmfc2thqBfS117xjLYmNWY9V+dlDVmr+7yyf7qz6et+2jHcF30msgeM7APzqz4ld7pBbQ412kNfsTNO3yt8Mo7vKzideedlgH3J+vQB59oRP/tvPjS6rt2E+1M/PU/iSNfe/bRf7dd9yD1zp03uQ+rLnJmPgT646oN15SC+PhkT2t78qcmRd4F4khpy70rniVOsXGOgL3kklzaOjOFcX2yplXn2jLXsGfuJ/XFg23kZxPS+da/xAfP6Smxj8Qz6Zo7WJBkPsCOO64zua8KevmIveGVPXcIe2sB6GeQmHmvAc+ZO24xhnUIcY0D237pO4Ju29i37wWA9z9zR59TrQE2uYyfpg2aGNSZ5rozskfNTjvSlBnuT+qT1gDU7h4xhfNayl1lHruc59fle6VZb5sw+mEPSv22dTz1LrQzmjfWnf/bHGNlj7Ry5d9UHyL3sX2pt/WLf9OMZ3dagb2qwV8+cvWRPGNgYJwd2k3/3onNTX9rkfqKOrjv1dZ+lfclJHntpLHFNugbz2AfmxHPfPNC19XkmWYt6uqdZi7Hy7jFnXZg7cl0txrOmtCc3ZE5QE4MY1q6Ovh9qh/RlTNizPE/9rLthT5vsh9oY6UdNxGfN/dafcbRheN5gTunasfUsG/a7l4l9dwgxU7v9Sr34mhc7zy61d52sG8uR4Os6tgz0g1pTw2/izT+edWNybiNz3Yayzlx4zguCXc7b38sBecl4Nrd4sHlJcg5eDmjtjbmt2X4QF9SDZrDWrOcuBxinbcxvvqvewClPx1enuo2r7q5Te/ftq/usq6l7om2eCc+P9KXrU4fn4b7zpv07p1q7zkf7YnzjaW+tnX+yzX383Af1WF/Pux5IG+tjqAmudCX4Wzuo2bPu2K2P5+5d7ot12Pe+I9J3yTqyVutQS8Y8+eZc1OtZG994Sfelc/Gc8+5T4p59M5Y62he7ts1962CAdTDyHI3Rdeqv9q4V7J0a24ZnRvZOnzw758CzmhptuyfEwT991a9t12fPrI85z21nXHKBNTrvPN0D5jx3Pu0e7UPP08eYapWpxpxD9hA8H8l794jO5CoWuO88mepzDu57TthMtu6D+V3zDNRvDM9y0qsta+xhI/ozoG3sP8OY1qGNmpy3psR47tlP58bybBvse4982Q+fofeIbR1qcY5+bMA9YZ71+QwdI/fInfOEvTxr4uRcWFeXvU/wyZqZG6f3eEZr14ddxwXydWzsPAOeGeqjVub2g2f97X/uC3PW1Y0+7F3PHmYO+8FoTWCd7rUW9qHteD7pNqdaAVvWoPf15xV4znn3rOeN+/ZE7daiFv15thZIrWgwDnTuyddXY8BpXW2n2rW3V3m/0MDzSZ99dh9fewDsqQt63v5oYm6MPkdzO+/aEus41Z11NO1rj9TlPvqAZwbgYz2Qeexn+uZ5db+tz/3E3qQm1lw3RtZiPH1YY44N8Oz5qMU968jzM7Y9dC9zQvqZU7+uuevCT1/21JNYF/tCHvyMr0YgBgN7YwPPGZ+5NfCcOdCrrbkk9Xc9vFqr2syhrfPEvc6jLTGNCzybk2ds1Q5Xc57tFzUaZ6ozbdnLOtkT4uTc/anW38CbfzzzoG2k614WD5nnPAxj2NDeb/IAzOmFBg8sL4mYqw/b3BPsn/Swzn5eJOZJrk0X+hGsM98o0Pkf7Y320vFbp3HtW8du+z7zpPemnsFVDOizhF7r/jSdO/sn2DDg2b50/txvW8jz8fnqbmqjHvWZb+ph2qgh9+90XdH945khqXc6v9YvaspYE1fn37Wai3W48s15wty7Ye3GE/xZzx73Gs8M6XNNWnfGmnKlLp+tEazb8zaGdUHWPmljbs5pv3upjtM9gfQhFs9ZV2pqOl6ebdc3xcm1Ux7PwZog1+yDNVqDfeZZDUnn0w/tj/Sh404+Td/9Ph+wNuK1PeTaIzrlLhbom72WKVfewbv7yjMjyVrBfqjHnMT2PmV+7bGb9q3PuwDMPbfOB+Y0jnURC1JT0/G6n+4bK1H/NNRibmE9c011CM+s9TMQx3p49Tlj+Jx3I20T+56kVmnN+Hk2YE8ypz7TnrCePe64J4ibvjwzhFqZ0wtrTP3UyFprsncZC6zB84WMoV/upwaf+wxah3mwu9NtzoxJ71iDzC/M1cizttD2ra1xX3u1G18trPd5wbQmqWXqA0z1S/YBOhfPud+1pH3XBdkbdeR+0lp4zjve/m0PudZaT/0B+3iqe7oj0r5q8D7c9TTJPPYze5D97Lgw9QSsPWNB9zRr6fNMbcbLXqotn7NfrnX/M+dV3KuarYs9xnROknUIa9ZJLOPbHyC3NuxnL+2VMXlOjfhZU8bhuc8k86OL4bN+cqoVf3ULccmXNUnq1S5JTbyquWOlXdbZ/YG0zfyQOYA5Nq3rt/DmH8+ARtlMm9xvXp6nYdN5zoYDvpO9h25+4Jk1D9h5Dg+PV+bmBmPmaD3COvvUmPMk16wjL98jqKnfdJ3fenid6nBoLx2/dWZcuLP3zO2b9yGHvlPPoO9NY0w1Qa91f5rObZ09rOPZvnT+3Pd5Gth7b/NugjFzqEd95pt6mDatF+50NcbLoWbnkjVN59f6kz4bba7e39n/rtVc9k49xIM+O+eJuYnBPqPBH5vsca/xnLFPZw+t21jk9nka2Pd9ha4744m1szf1m2Et2RNJf2gdxkjSh1g8Zw87ZtLxssauzzhJrk374Dlk/lzrM+waeFZDYr4e9OqRPvCccScfmM7R8/B88v5ZG/Hsp/aQa8+c110sOPnClCt7P9XJ0N55krWC/VBP5kSTMXpg537qsz60iT7Q+aDrvLtfScfrfk75hLh5n4Q8aW88dYC1syb4qDFtfc6R/UGDtWYMnltf2ibE6/6QJ/VNNqylFs8vh72Y9ID12XPouAkaOoc1ORdiuK829YCxMrdgZzxtPLfsQ8awltxPDUAPmKedMXrge6fbnNkvc4D5e5jbubTezDXhvnfFHnnWamHdnhobei374yD21AeY6pfsA3QunnO/a9GeV+uyb5C9UYf72vcQnu0RtH9rh1xrrfZn6kOfKc/Ggd5Pek8N1AfZI+CZIdrnQLP9yR5kTX1WMPVE1OmA7ulVLTyrhX3j9IDuvaQduSBzGtdegbHQYM091GU9juyNmC+1kcOc7KuNuMZgLW0yT8ZTQ5JxMlc+g2fu3Uk/ntN2yiNZg2BLLGLwnMMcnV+y9tTEGjVA+2Zt2OOXYEsN1pE5Wz/+2GT9v4l3/XjGK3OGTfYwPJzcm+h9L4mX2jm5PbA8IDWwpz5eoQ8vYwlztQLzk17W2ffCOE9yjbg8W8ujWGfqgs5vPbxOvTnR8VtnxoU7+zxzn9XR92HqGbRd02cJvdb9aTq3deZ9SLrOu750fvfpRT5PeI9Ti2vGc64e9bk/9TBtWi/c6Uqs3/zdP54ZkjX1WUHrn9CPWD6br2Nm/7tWc6k940KfXd8VMKZ7U8+mM+g1nhmSfWpad8aaciWeT/a86zYGNUn2Qm3mb6b97mXr4JmRpI99zro6ZtLx8l50fcZJcm3aB88h8+dan2HXwLMaklM+eKQPHXfysR9qy/6A5+M+WBvx2h5y7ZnzuosFJ1+YcuUdvLuv7DGSrBXsh3oyJ5p8npj2rQ9twpwBnQ+6zrv7lXS87ueUT1ibYmKfPSUmWrA1jpry3LCzbu19Zu9ExsHfHDynPnOmNsEue+45ZB8mDfjZZzj1BE575kqYW0fCWtbgXA08Z6y8C+bJuOhhLc+h0Y9Y2PGcdWQMe5z7aui+68f6lY473ebM8/Mewym/sKctZM/gShtkHdA9UgvrfV6Qa+Y2V2qf+gBT/ZJ9gM7Pc+53Ldrz2nVB9kYdWXe+Z1oLz7k/+ac95FprtT9TH/pMeTYO9H7Se2rwjLJHwDMD9J3O035mD7KmPiuYetKknu5p16Kt67wC+8aY6N432aPMOcU1FrbqyZonpt5J9lhyTg5y+irEMq/7E9ikn1p4BeKYi+eMY32Sfjxn3dQx1QfkT1vPmVj4eY4NdlNMe0HM3CeO+tuX5+xp5lQPEDNrBubZF21y7Tfxrh/PbGaueem8iKwz90AaDot9aXviMPdS8ax95ueZQ0pbY3l4fZit1XjTRQS1+sbofB1f7Vl755xQR9uc8puve3mi47fOjnuyd5722nof7EnbZs98Zv3Ue+j9rrf706jb/buz0P7Rvpjf2r1/1td6k7aF1qu/evRxDswZQCznxGi9cqUr6Xzqy/PLOFmTvSYXtLaE+PiCfsz77hjf87COqVa1qt385klf6N6LdhmraV91aq+/uG9dibGso+/gSSe0LXTd+DH3XGDqo/aNOVJ797J18MxIppzWDB0zMZ7x7Qlxur7Waz/0nfYdadd96TPsGtxnHYjDc+dLOgZ0H5zL5NM51GItXRtkD4FnewiZ9xGdyVUsuPI1FyO16e/+6b6mrXSt9st+dH3aT/qAvazP/qYm5gzofNA57+5X0vG6n1M+IV6v45f+gB1xs07t7KN9yntnD+zJhLUJOYyBNnOa7xSHXPbHmPo6z5qEdfNB5mzspTAnZsfHn7m9STxb97pvPDMk74I9UJ99ZXRtxLf/+jnXBzqGtTDU6ByI4br9YG4c1po73b1vXAaoSf1N2kL2LOfqbjwD74/5rcXzTK3aAnO1Gws70Dd7qS0YRztx3Xj4m5thbc4l7aFrSfvT2ZubZ7VmbmnN7W9utZpPLa3V/emc+0x5ZkjvJ72nbs/oqkdqnM7TntgjyJpO/WA0aDO/fsw7RteS58LAXpintqR7D6xZp3mYZ86umTXm2rqv3ib18Dzps09dI69gT3INck5+dE+wnnvEU0fnyjjWam3qEGJ4htZw0pBxAF9teT31j7jTHtqIQdw8U9bsY/pOdaod8NHWOrWd8livuX4b7/rxDLppHkAeJs+s5RBjMoybdvp6AB6aQ3/zq4ehb16A3EerB+zAB5sJfb0wgOb0z1zmzws19aexxrbp/GrPnMxzTHk6fuvsuCf7rD3vRK6jmZE6cj/XzcvImsTe5Uim80msg2HeXHOY2zof7Yv5s76uw3WHvvrkB03X23pyn9yQ7yfW1Ixt6030cUw20Da8qtl16ZqutDXG1lbsMUMbe+zeVKu29k4taIT0Bf0zBqg5NU2kToZ5wTWZzl7UnXdKzdK51KZW+wNdt3co6zGevchzc6TWXIf2bx1pK+kz3dOOmbBOPfaKob6pvuwlI/sDuT+dvSPPQR/zTjWkvsk3x6N9yLMhzuQD+rnHa9ad+8TWxntrH3PIs+d1FQuufDNXa5ar++o86Vr7vl7V52AueU94Vk+eufvQ+aBzPnK/pON1P6d8gq05hHnWB8awZ5J3WT/zdmz77rA/xLYu70qeb/qQf+oB6Mswtzk6d9ZnDbnGc9pn73Iv1zOH53VCO4Z+9sp16bvAqzZo8WyyZ5Kasr6rGGpPG/cg+8zIHhgnh3cm46FLbcZNX/asW1oPgzVwLt2z1Jx9EPJlHxjeHWCPNbXaI0fG7P5Yp33ofdch1yftrue+69L5rMlz0p9xOntitK3rvEru06/2B8/CoQ5orcbL3kufqfGk95Pe6/PsHvHMgKvzdC/Pv2sytr5qmVCXttA9nerUL3VAa2fgD60TzOUwR+fkVRty5h2CjsOwt9kPhj6J8fVh3rWxrx4wp0y1Wyux0pc89rdzZS3YYJu16AfqZtAzRuYRYpLDvmqfuO4wjhoa6804rtnj9O06sbM/oH7BVy3da7CWjPGbeOrHs2UB3zS/9U3xVvjgoS/Th//yO/DLsL/YPop9ry3Lf+Efabwvlq+D77rpD/ZleSt+1+3fT8uyJP7os9/7j8P3c/4Y9tn438O/lf3xbHma/Q/6mf3x7Pfz2Xd/32vL8l/sj2dfz1f/Ub78Tvyu27+flmVp/HxY7vHHxq/67wb/Tvus/5HBV7A/ni1Ps/9BP7M/nv1u/EJifBb7XluW/2J/PPta7P9+Hi2vZn88W5blhP+vPqb/Z4/Lf4f/Fv3KH65++/+TTdgfz5ZlWZZlWZZlWZZlWZblwP54tizLsizLsizLsizLsiwH9sezZVmWZVmWZVmWZVmWZTmwP54ty7Isy7Isy7Isy7Isy4H98WxZlmVZlmVZlmVZlmVZDnyLH8/8lxl+47+iwb8gxD/t/pfxX+haXoP/qiev4L9C81vfQ49C7fbku9LvBfTuvx70tfD981P/Se2fcOd/Kz/53vwG+LvqI//V1f275ev5qO/H7/S9u5/hy7IsP4s3/XjmHxWMZ38Y4oui/b7bj2f8U9noecUfZl/x45n6czyqAbv2fe9/IHzUH6HdW+/WR/9T597XHI/0CK3TnXrmD7npD60r/8ke3nsvqZlzfQ+eV/fkpHkCO3t/8jNPw1r34GTbTO+TR/r5mT+etb5n3sfYv/d8k7f26zM+P+nLM735aJ7R88x75Y7pjJ7pi++dHB91t18B+vqOP9PPj7o35M8eTt8ZH8HUj4+ia8ye+/fL3d3hvn5kb/qzOpneK89owTZ9P6vvH4XneToz63Wf980j7zNsPuIz5Cqu9++RvyOJ8UgdV7wixrIsy/J5vOnHM/9w4AP/2Q99vijwzf8g4ov06ov3s0Gbmt77Qwx/NGStn0F/+Tt/pL9o7T8C33LOydUfoe8he2uOz/gj9K3/0TT1Fujto3d/inFV9+kPs/fey1f0Wm19N0+a77jya73el7Z/9GxPZ3mHeYX8Wfsr6ZqZP3rm7fte3tqv997TR3jr+/mjeEbPW98rE9MZEfvR+K3Fu/7Ke/RKJm3P9POj7g358zOB+Wfcz888q66Re/fs58NbP1Mexfs78Z7c1N6+pzw/BWvitbGP7D/7Wd735FVcxe2/n6945vPixCtiLMuyLJ/Hm34844PeL8L+g4s/8nLNL07Wtc/Bvj6+MvrLpH3zj0n1MNjjy8i8DmGP+dUXI/Hwn77s2TNGx4bcU5MxeEV36nRdH4basM06scu+nL7kp/WOdYIc6GvIax1gDYzURE3skYs9fDyL7g24l2CXMU8Qg/jWaz+FPfNlDnJaD+v2JfUxuq/yaC8b8p16q/aOnWfJeurrOaM59dLeSca6Os//8T/+x/+1c/heybWs4YTa0NE5c+4dcdgryDpOtULXy7M15Tnjn/FP4E/MJs9LyGM/+r53PjU55HRnr8AOP2nNUy715zCGuR1ZI3Pq4HU6g1O/7uhzS8ijluwHz/jkfvbBM2Bgg73+U5+1T1IXdTPH1risZR7jP0LqEeMwsr/kSb2M7BdxrnqRYDedkfHvUEvCnHUhvjraFjv3Uud0BzIue+mX9/KKzCFdQ78fUkef00k/MM/9rj3pnrWmzqOmtgP2PFNsJw1X7/lTLnjmbjV3NXasvDf23NqYu5cxwXVGascva/POZC3Y8zph7mexX1dkPYzsg33LffEcc781tu9VTxiPvpdSV98B7wnxzdf9w2fKe1UvEOe01zGJI8adsI+P1E6MPs/JXy2iJgY1GCN7JFdal2VZls/n6R/P/BLgw9wvCf+YAb/4/QLVXhv8/MIQffwybRu/IP0C6X2+XNIfWPMLCQ2d//TFmF9y2BpDzCXkNLb9sPa7OkAbyZydn1zM1d77oo6sEY3qvAKN2UfB1/V8hoxtPdYMfQcgbagBPyF2+p/QDv+2J17mw9b5pIe1rinnCXvp+yhonGJm/R27z3KKwb53rjndEWLYM16zf9nP6TzhKid7eZ4nUlvmyHXrN1f3I+s41QrY5B5+xGRNrcZ+BOJNZ9n6IM+UnJkj87fGzKHfM/cO+zyjjHeVC9oXjam7e81ezpuO/yj44Nuwrj577pwe5bxrZc+eY8O8zyf77FqSuuxNz83Z+u4gd+bP2EBue9m51er9u+tFwp5xE2JM603fCbWlloyTdbbu7Hlrzj1zSGu4Aj/7Iu2PDWuSPo/qB54zLs95pgl7mTM18Zx5eGWuPc9ZU8a609C+d7moPX2u7laTuoC5vYSMy3reG57RQr7Uo14hpto9D+fEyDl0HvwzXkLutH0UfLLOhr3sYZ9Ba8p42LCXuph3f4ylvfv45X734wp0EQefrM8cvBLL+5b908bz5tUYV/WaT3KvY6YOUO9E215BjDwvyVoBXWpLnUAuY3Q87+2yLMvyfXj6xzM+9PPDvL/c3M8vQuZ+WfDlwLy/WFjzy6x9eO4vqFxTQ37ZMWeo41HIaV7oGOTKL12e/SNg+oMqv0Tv9iVzZl3kxtb86Gxf6C9/+/lILyaNkOsdy/iAtj6r3JeMl8+t/Qp8sH3EPnNMepqpDvG+5nhELxraz5Fnmvev+5F1CPunsyVu5slBrInUcOoD/lNO/FrfiYytTp9dn+plrvZ8PmmF7KPPkPGnXCewJUYO8vd5Qfaz7x568etnyFiP3NkGe8/IWI/kgvSF7LOkTds3p37dMeWdyHqy32BtgE3fkavzgWnt6t51LwH7R+qF1DPpTT3TPnPPImNB9qKhnun+n9YbtBDb0bpYyzuSdbROwJ+Yap5qmu5H5zmB3TTUPfU2c5+eRf1A3NSE5raX9AN8rXGq96Qj+wt3Gnr/mVxwdbcaasTWkfVCasnnBG19L7HN912ScR65NzyzNoEvezkmjc2UN5ni5H3ou8GzPbD/WT/nY7678+x9dJDvEdTVGog3xedV3fncXNXb3MVkbv6Om0x9PEGMqUe97rlOsU+2kOezLMuyfA+e/vGMD/b8UuLLiDW/iPigzw9/Xpn7BYAdc7/EQB9j6GMenvsLKtd4ZZ5fSMZwGPsObNUOaMh6yZWxeFYHNfUXXX5h85qxgHnqdKiBfXIwJzavxiBvahW/oKd4d0wagdyud2wHZD+E3O4LdsbLPyhO+Sews+edE9hPfcad9ID30DHFBOwYz3KqjTzeqY6dvYEpBvun853OA+ydYJO1q+HkP+W0r2q9o2Ojiby5jsbU5VB71nHSKuxhw7CHeRdYY+8RpnOAPi/IM+27pyafrS8HsdrvETpO1naVC3jO86XWtk2bfJ449esOfDzfxD7nsL7sN+SZ5NnL1fnAtJa6iJn3LvPJqY6J1DPp7XoyN+SdylgwaZPTGeE/rTethTxZM/NpADmmPevI/rHuXWO9fXL/iskua+C54zLsZ/b2Tj/PmevUayB/xsge4mNMyVh5V1Mf3Gno/btcHf/qbjV5R4mpZkktp5itH9LPXuRwDz/8E/Yzj/4TU+5HmPImrQHSJ/sGPHtfp/7nGRHn6jxb21X9TerKOPhPPc+8POc9Sq7qBWKQw5Exc91h/o6bTH080XoSYlB72hg76Rh5ZsZYlmVZvg9P/XjGhzwf5tPwS4sPfeZ+4PsF7JeBMfwSA33YA32MyXN/QeUar8ynLzu/rNp/4qo+YxNHncCzsfMPAmFurXf7E/rwal71nGqy5qkfd0wagVzqJPbpCz37IZ5n0nmskdfs7xX6ADkzHncq55nvpCd1T3UIsb3Pz9A1C3msGZuM3Wc5xXj2PIAYxPI5c2Z9J/8pJ3bGfISO7bkQw/Wp3iTruDozwM7aUqe1ZJ/vuNLVcbKffffQ69nnc9N+j2BdE1e5oH2zzxNXueCqX1ec8pIv9Wc92W/I9xA2fUeuzgf0T67uXeaTu/4lqWfSmxqn/Ud70ZzOiHiPaG8tzLNvPJ/uSOtsjI1/5nimr82kJ2voeprUfKe/c516DeQk98RUb+fWn9fMeaeh9+9ydd6ru9V0jcwzV2ppXTL1UFu1pF/Op9ranmfWJqbcj4AftZ5oDZC96r55zjD1P8/o7jx7/6r+JnXxil9qg4yf/cvn5qpedKffozGh4ybP3OOuMbG3DOueYncM+87rKfayLMvydTz14xlfRtOXCh/wrvMlwbNfFu75Be0Xg3PgmTW/zLTxy8991sEc2md+yS8dnp3j07ZCvtQl2Gc95oX84ssvPehe8Npf6Oo5gU728VOzOietoM9UI+CX/UkmjczTHv+2keyHTGfOPPtIXvy6F1e5WLe3gK9z/DIfsY2jnqTr5vnUo46dsH7ym3oL2NuLvg/YM/cspxjse+ea6TyAGPYqn4F41nfyT82A/2Rnr6e7OMUmL/aue5dP9aX2k1ZRCzYZzzNrX2J3r2U6ByGOmsxpP50Ltvbx1ENoP8lczVXfrnJB6gKep/xylQvu+mV/mjzfJPPZG/USK+Pl56HP2lrX6Xxk8lEX8+xl5pOs46732Kb+zAW537khz+6qFw05+oyYZ3xinbRPWrJv+HZ8se+TLmGf+NkLYrN+onuZ4Nd3tmtI/U329k5/55p6LeQ/5bRe83ieGdszms7iSkPnvcuV9YP72l/1vnOhJfVmHuKkTp7JMfVQv9ZiLRkz7xF0HuwZE1fn131r2Ou+WLtnJ8aS6Yy075ohz6h1aX/qCeuZm/1HzxM/Rq5l/OyfedTBq3mu6s3agHVjdm1Nx03UY5/Qynwi9TTuZSxgTd3q7Biu5Xksy7Is34OHfzzzQ94vp8QvFz/o/cJg8AXCa37JEcN9vyi1Bb+8Mlf6pC1MX1BqcrinnrQF6+t1QJ9fbrxmbp7dg8yLH8O+8HrVvxwJ8accpz8MrmqBrKeZtGDf9HlYV/cD0Mlaxu6Yau514k75gT1iivfGvpjLuGrUrkFj2p96xJ52DmNf+aFVuwT7vFPYGLfv6xSD/dNdmM4DiGHv7L2DGhhw8s+zxB+bjKGP+idOsbHPGj2vHNabdZziJey3jRqNI8TuXst0DpJ6yYWt/ey7xz75pe+WWttPWEv/hD37NHHKBX2+veYQnq9yXfWLvPanwadzksczY+CPnX0gVsbzfltH+uJ3dT7SPtjj5172rvOBeQBf5g1r5khf4zmyts4NzB/tRTKdb/oC884nkxZi5lrWyMg+ZI8dqZPcvQaTbiG3fW+w6zt7Osscp95e6ec5c6FpugNAfnNMdL1dg3e4677TkHHVfZWr67dX+l71fqoRX9c6F/ZqMGbrh/RL7dgRwz3mkzbtjcPrRMZ2EB+8B/ZhIuthZK1oy72k+8azebv/0GfUujtv9qTrJ8/UM2hd5kkyPq/MxZ455KpeSB/qzJjqz2G9HRfSfurZROtuX+apCTwnB3mzJiAGe1d3aFmWZfkanvpfni3LR8IfC/kHzfTH4PKz6D/Il9fR/yGx/Az8D6blY/E/hv8afm9+5R37q73/rex5vg2+n9/y9w8++92+LMvyPdkfz5ZvwfTHGf/Xt/3h5efCme4fgB8Hvf3K/0BenofPs/xfJiwfBz/c9/+65C/wHX5U/6u9/63seT7Pe/6Pv/t/dFyWZfm+7I9ny7eA/6DkD4ZlWZZlWd4G36P7A+2yfC1v/V+PfYf/5eiyLMtyZn88W5ZlWZZlWZZlWZZlWZYD++PZsizLsizLsizLsizLshzYH8+WZVmWZVmWZVmWZVmW5cD+eLYsy7Isy7Isy7Isy7IsB/bHs2VZlmVZlmVZlmVZlmU5sD+eLcuyLMuyLMuyLMuyLMuB/fFsWZZlWZZlWZZlWZZlWQ7sj2fLsizLsizLsizLsizLcmB/PFuWZVmWZVmWZVmWZVmWA/vj2bIsy7Isy7Isy7Isy7Ic2B/PlmVZlmVZlmVZlmVZluXA/ni2LMuyLMuyLMuyLMuyLAf2x7NlWZZlWZZlWZZlWZZlObA/ni3LsizLsizLsizLsizLgf3xbFmWZVmWZVmWZVmWZVkO7I9ny7Isy7Isy7Isy7Isy3JgfzxblmVZlmVZlmVZlmVZlgP749myLMuyLMuyLMuyLMuyHNgfz5ZlWZZlWZZlWZZlWZblwP54tizLsizLsizLsizLsiwH9sezZVmWZVmWZVmWZVmWZTmwP54ty7Isy7Isy7Isy7Isy4H98WxZlmVZlmVZlmVZlmVZDrzsx7N/+7d/+z//8A//8H/+6Z/+6T9X/l/++Z//+T9s/vVf//U/Vz6Gf/zHf/zwHD8Vz4Dx7//+7/+5unwnfC+9in0/fB30nf5/Bryf9339O+B71M/pn85+/vx/cKaP9AGb/Dtq39OPQc/+5V/+5T9n74e/lRh/gVf/zfFT+cufVR913997t3hPX/135WfzEX2ixu/6WdPfR2/ls77HeA9z5+Aj+rrfxws8/OMZbyAuzWn4AelF7TnwzNp7v5zMOQ0u9au+ANH7Wf/h+wjv/RKiN/Zo4rt9Sb0Hzv87nd0zvPecm3w/PHOnuQ+p49X/cfIboV9+ccNb7uFbP3ceeX+/8l59F17xfpl691Wf/69+/38m03dIfv48gmfxlu9wcr/nO6zvAKDjFd+LxM7PhhPcOwZ89l34yX8DoPuV3095Dj+du3t0t/9Vn4WfzaOfVVO/3vvZc+I9vX/0Mwc+6r6/5TMMe9/Ln/2ZRL6798Kr+0S+/N5Rw6lu7ij7r3hPGqu/94Ra8yyuenOCO/AZnx/+7WAt+Z1wV+ejZD+Wv8ub/pdnXB4u4dWXjB+Y+SHziN8z9BtFHv0C/Gm85UsoufPnA+Ezv6Q+Es7/Mz6sP4L3nnPzqvdDfhEtM5wb5yefeQ9Pn4e/nVe8X75T737yZ9f0HfJTvo9P9+gVfyx7vx6B/tkvXj/zO/kn/4fBq7+f6EX+/fqTufuMfPXfHD+VRz+rfkq/0IjWR/io+/7eXk3fKV/Jq/s0fd8Tn5pPfWOd/Y84r+YV39+fdYbctewlz4/e/0fpHMvf5GU/nvkByRuEdZ5zsDb5cQnTTox39eFw+g8e3+xTXDC2I/Uk+YY3V8ZVm/N8Q2GHLzHaXlxn9B992Rf2uh7GRNdmzvbvDzLPZtrP9awBXcyxdZ/8mSvroqbWl2d3dS59ppL25uI11z0XYwjP7gG25nDdc3dkPU32MONSF/PUlX0E9t3TbqJ7xBxa59Q7IPbVnc5zz/6kPgZxMq6wp6ak9XUe5tm/U5+1fbSXV3mIMZ0Nz6k3Y0DqZEDXxyC2Pez4QizmasaHuTnvziiZbIkrapGrM4HU/Khf95iR9YK19t7UV5jOCFvIWh0w9RXQpp262XPNQY34Z23vrTtp3dpmjQzrTKipNaNNeo9cgm/mBnS3Hsha7B90H9Se9gz70zkZYiz39eHZnH2Wuddga8+wwSd76t4EGvJMRf32NcHe+qe+mA9/4siph8A8a0/NWQu5GVe90JZn8pPXOnK0HoZx255axHNjZO9ynbzkTz/pvGlDvIzDwF46NyP7mLCXtoCtz8J+9z59U1+eBUNac57PVK8aeM47At49yTNlCDmwTU3YQuthNJ5x2mZvulddR/cxe9Z7qTHrbZ1gnjx3zwXwIX72hbW8s9oCtuQX7aT7PdXROhmQuiA1MHIPDcwzfuZNsvf2IzW4N8E+OgAfbMmrb/ai9addnhPxTndN2HdPu4np/QB5Dll/nw/gZ42pmSHdN+NNNWLjM+Q5so5P1mtMh1pgit90PMCWunnNeKA9I8/vpINX47mXfvQi58RNO159/xEn+49v206oNe2zLp5dZ5iDvKmdOK1XXzAHeOZqTz/iM89asy59HfhhK6yl/uXv8SE/nuU8L1z78aZgLnf+Tb85pOP6JgF9vPinGDC9EXuevr7JgRrZ67xZu37W6jz1Arag3Qn3rQ2Yq+nOP+uVrAmYWwPrxOu5MboufHNOjdZmf9TuvH0T1tzvXGgytjBXK7QN/u3DWvowz/4KtXefnKvtdAdZz77jy/5E1yBpz37O0wdNfYczN3Ntec1+YJc1ZixoezGPcQE7+8E6+90vzzLRtntpbPS4B6m580CfjXOGZHx8s8buAbaeK9zVRt72yZh3Z5RMtt1ntXffYDoTQRNrj/qd6kWbtqAe7H2G7IEx9FODPXM/wTZtgLXUzb5zY6oTpnN4a92Jtu51bF6zFw176Y8G7Y1l3c611TehxrRxbi19NuxlH5ibL3smnZP9Psv2yZh9lq0nwdbYnkHnMk6DnTVL9i+fT3v2xdzOidu61OEcjCP0JWPkHvFynrCXPSLO1LPpLHgVcucac+P0HnFY63V1Z1xhXfQTtHV87wlr7NlDffv8gL2pdmyNJxnT/nYOcpu/a/IsXc+zBXSo0RhqmHQyZx3wy/3Ub54+S7W3jqb9gblaM5ex1QXo0pfX3EtbXlMHcVkzv31jjT1zuQ7EN5fx1OncPnUfqEFb6L5kv6/qmPqZutw3LzA3N68ZT90T2HbvnUPGadhTgznUoEZ7m/qx0Q7oS/tp2z1mPfXhy/5En4fkObBvvI6NjWeNnc+QflPfrKPJmICNWrr27mHGPMVvslbBD//uT8bEjzlgk7mydvfUTK60NRdgk7Xz7NweWivxs5/Y5Txhr/Noqx7jZv/dUzvwfJrzar/IZRzo/My15bXr9EzwyTlgm/Pl7/FlP55d7fsmuqPfzNIXm2d15YeKMPdNlKTtlKvzYG89rOcbF9jLehNi05NTTWDPTkzxs4Y7/+7NZJ82j9jTA9Z9zn5lrR0LmLMO7TtBLHNN/e8YbZP+MMW4OsMk7aa+UJtaOu9kL+i5y993KOvOPrcdENued/15HtD+vS+ZUzL21Gfm2ROZbO31VM9dnqnXzDN39gR/4kjnbN+72tSeZL+mmlJPMtme6r87k484y0mfYIOvpO10RmjQftqf+tpkjZO2rPU9dTeZV1LvFCu56tWkM/O1L7SejmF8mLSl9il/5+RZm6nvwNrpPZJ6mrS9uzcNOrGfhvCsrqyVnF132rJnj/MZeLan3d+MwXP3sc8C7I9+MJ1La5761WeXPr0nrGd9U9yJvgvdJ+JY71RP2wsaM65MMbJveZfEmtXa9V/5TH1IDdhYn+jbz5D9mmITV/u7M7jTdnqWSbtgi08/J1PfIGuUtO28kz057UPn77q7x0n6Tv1KXfks2bd8ltYtaXvqR9aUYItWmM6IufuTZsm9qXb02bfMCZO94Nd9gDyHrN9Y1s+6tffZZa+mvhkrtUL2aepZ9iKfRR2n+A02qTtr7Hti7K6n8+CTGjNG1pRxfM44U+/z2fww9UKwzRqJqwZrktSbdtI9Sc0ZK+2yTmA9taZt9wsyB7CPz/J3+fIfz6aRb8gr+g0h/Wbk2TcgF77zMaY3wtWbDzpP2mdOYd9+TPWzZp4JfU4Qu+tIHXf+qR9OZ6TNyT7JHnW/AHtqJlbmcFjP5DvpYw2m/neMtkl/YL/jM/JOJ8Sa7Ka+0DdrYy/v1WSfmCd7P2k1ZtadZ+Zdy9xoVnf3JzWLa1MsYb97ljV2HkjNyWRrfDX00H7ynXrNPO9B9gT/jO2wbp7T9662jC3PnFEy2aJlqv/uTMivxuQ9Z6m+CWzY64FPxpe8i9P+qUcZm2GMqXd5Du+pu5l6m7mmWMkUV+3EsbYc1jn5Zi8htUD2Bt+OzbA37QudM+ub+g6s0V/oszz5QNre3Ztmitn18GwtqZF6Mm7nTluec9gLOOn3OfWlbeIZJV33ZNO12ucc7k96QB9rhY6bqCOHMVtz9oP1rr3tk8yjtklX7k/9xd7zz/6YF3vXcuBD3DxrSA3Y9D5z8/E8xUZH9kayH9N+Mu2TV22pk+fuS/vznEMd2b+EeNok9tg7AXku3bPJPvuQz9C6s9+gfoe+U79S11RPamXPfgrxiNuk7V0/mozZvYKst+Owh7/Dvan27Ct7qW+yT/BlP7Wlru6Ve92L1utgv21FbQzzZZ947nPKPvGqfw5jTfEb9jwjyPzZu+wD622To88xc2eczJXPgp3nmn48t23nkaxB0EcszyWHOSDzS9aemvqM07drw444kmeKXeac9BM7e7z8Pb7V//LsWU4fiP0mzjdOvtnuuHpjQudJ+8wp1MowVr55nZ9qAnt2wvhJarrz7968wj571P3KWjtWc/Ilp+R86j/xM0bbdLwpxgliZ+/zLKa+YE/N0Hkn+wm0EUN770z2FbJ32ee2g9Td9adm0YZX4zbT2WbszgOpOZls1TzVk0y+U6+Z53lkT066pH3vasvY8swZJZNt5s/nuzOZzhrec5aTPtFmYjqj1DftTz0iR9aUMSZtWet76m4yr6TeKVbScVP7pDOZNLWejpHx77RN+TtnxsjYCWu+j/osTz6Qtnf3Jplsoe2N33XimzVi0zXm86QdiGkcXs3Bc+tjPtXCWp6ROY1rra3BuuTUEzjtTbHR4pkkbatO5937zNn9h7afyD5mf4U98oBnnfRdBnXjN/lI6pesg/08N8h8U26ZYmc/pv3kTtvpWdCldl7NC6kjn5OrvqEr71PaZl7oOwSZE7/M33V3v091TP1KXfks+Nq3fBbiEbdJ26m+KZdkzO4VZL0Zh3wZM/em2rM3XcdkP5E5U1f3yjn7uZ4+zdS3RI3sZ5/yWbIX+XxFxm9YT90ZU93tnz2ZNCadFz/Pildz8ZxxzK027PTjOXuvPl4b/NMWyEMs/U5g1zHVlb0BXlN/+mad+iXYWid7fR4ZF7KHy9/kw34884Lmm6b9uJDMJ4znhZ/IN1GSbwTg2cvfb7greHN0PZmr86Q969j7Bsu8HUtbNRE3627tqSGxZ1kbczW6fyL7JMxPHxJZL0zxs0c85z41dn9Te5Jx4K6Hk5bMB+xnvVN+1jLvCeJmn/DzDCctac9z62r7CWN0fNaY25vsXZ5Z9xDQrG58sj+5J8bo80m0yX3srb/zwCkea8TS19ieG7W1RpnyTGeT8SDrJm/HSFr3XW1TT585o0TbvEvkmvp8dya8Zl+YY3vnlzmEufY8p3Zt8W8/uXv/PNqj1KGPMYB5njt7fQ5vrTthLfUa29xTrIQ97IU6W2fWkUyaspeQdYMx1cvzVBdM2jtn2nRsyRr6LE8+kLZ39ybpmqW1Y8da52fNuLyyr46p3tP55N5UiznVMMUhH3vCc/rynDVJ1gCdM3HP/LwSs+ujp6d8xhD7Zr4+q7T32Tz6pv3EFMN89Dpj9rz7mmjXMRv21Kit9657Z032jrn3qDFWkv0z9kmX/t436NytM8807w7P7mnrHq/MhTm2DNbVxzzj+dw6scueTHVmH3hNe55TT2rP565jyoMmdanTswTmxiOO/ZS2l7S9y9tkzO4VZI0ZJ3sGxOnakrTnOWvDtu0nMn/q6l7Zg7QB7Lo+mfqW5H72yXXz8Mq8e3GKKxm/6Tq69+zjm2vkd66miemsiOedyFwdh2eGmlNn9traOo+gNePgq+1V/4w77bFOfs8BiOs9ad+uU+2Stuxpq9bMA9mL5W/yYT+egXbaTn7uO/Q3Xl/a5PTm6ovNc75ZjJ3DD5Pk6s0InSftzZk98A0JvikZ+GCbGtxjZA5sWct6EmxPvtZ9hX7Zd9cc1pH1whQ/e8Rz1t22V+eSceSuh8zdE+0ZxMNGWEt/8Nzbr2k7+mcPp76gyT5C+k720DmyrrxnPntXs3d5ZsbTDlJ390ddjOwB8Vi7In0ZWXvngdScaJv1ZixgP3Od6oGp18xZl+wJZG5Gxsw7SV/vauvY8MwZJdoSWw15R1rL1ZlA1plx3nuW6ZvrmY9hnOmM0JN5vYP6TD1q3exnjMwPeQ7w3roTfDMWsWWKlbDX/knrZBh/0tS97Lr7DjrPkTFds/+dM+vr2MKamvssTz6QtvYh6Vqlc8CUx5gdg5pYZxjLmjt2n529aL3dN+84Y6otwTdtzdG5GdaXe4LutM17kXundc96OitIW5+17bPqmlMvvoy0l8zBII7kHr5odd943UvI89ZXeo9hTdbAIC5+2Tvm7pOfvbwDXYvn2r2B7h/z9EnwV4+xySWtM+tgZJ7es4+SNZxqT41Tz9Tm/RL6jF3et+4D9sbzrIQ9+31XR/eTfXVB34M8R+Jk7YANOZu0nerrvEnG7F5B1ptxzOPIPfuSdI/Td7KXtEttqWvqlb1v0DjFnPpG3LQ1X/eJuTbWaS8g9x3kOcVvsreAbd4D9rr+7A/YD4fxunfdh85FXGOwftU/7bRtjUKM7kWC1twzTp9DYr0Ja+SB9sXWOrvfrGesPE9t++wy3vI3edOPZ8s9V2/8vwr96A+h5efDl8vpi/PV7Ptq+evs5+jX8Zmfdcvvp//jdlmWv8X+Tfsc/pD3VT9e9Y9ty99kfzz7IPYD8f9l/6Pvd/KZ57rvq+Wvs5+jX4N/NOf/9X1Z3sP+eLYsy36vPA6fl/m/HPts/F+jLX+b/fHsg9j/yP9/2f/o+3189n9Q7vtq+evs5+jXwOec/89CluUV7I9ny7LsDzKPweflV/+vvvaHzgX2x7NlWZZlWZZlWZZlWZZlObA/ni3LsizLsizLsizLsizLgf3xbFmWZVmWZVmWZVmWZVkO7I9ny7Isy7Isy7Isy7Isy3JgfzxblmVZlmVZlmVZlmVZlgMv//GMfzGEf41i/zWw3wP/sshn/gsj+y/PPM93/Ve7/Nc4P5P91wiXz/rM4j330f8C4/4Lsx//nv5uPf6Me/UsX/FZvnwcv+08/Zf4GNR2x3f8O/Mz/3b5yef/ldq/w3fFM/XnPf9t7/nla/nLf5u+6ccz34CM/gOPNynrz34B+MX3UV8cHPAzHxrosEbHR2l7lLf+Qf3eL+T+D1HifeQfHflh/xN4b3/hvTG4F9/hx7Ou4yO+rKnzqtZXnMcV1sTrFd/xP4C/kkf7Bu+9z6/48cwY3iVeuVvJZ5xx5/1p9+oVZ/HR7+nscZ/7V/Adz/gjPstPPHve6MrPFXr3WVqBv1f6s+G788x5Tn+T4fud7mjfgWSq9Tv8nckdR5efjR/5Odf9uTt/PoPe8x38kXyl9vyuuKN7Ds/4n7irP8l7/ozfe+Gz4Svvj9/jOd77fu/364lXvo8/88ye5Zm7zF3I7wvr6vfHT+FNP575hwlN68ZxOdl79uIY81UXrkHnMxewL8V3OOi+fI9CHe/pqx9Cdx8YryI/7H8C7+0vvDfGV39RSdfxFR/8rziPV/DW9+vy/vv8EZ9Z3CnuVvIZZ9x5f9q9esVZfPR7ejrbr+Q7nvFnfpY/e97o+ql/hH8Vz5znd/+b7O4zZqr1O9b0kZ9z/R75zPfzq/lK7c98V3TP4RXfNc/Un/f8M/v23r/h3sv0mcD8M75XX/k+/s7v02fu8k/7u/WON/14RrNsBIeaHw68SVnzlZHN9SI4IG0dXHjzMFjzMrZ95u/4voFy+IY27vSFO10K5vmG0J/Rtti5x5DW1/HaT23Ez/XpEnoeDsg5g/iMZ2ozrlrYy/ydN/uZcXieyJ6gg/NlyFV85tkzc2S/ku5v1kFO5umbd6t1QM4ZxMeHGNpbS+e2jlxjeA5tn1rwzT1ynfqLlr535mbPfMI+9sREu2eoXffhqg7zZi19tlOOtGdgJ9h3DO1Yn2qC07l0b9K3awV7b92tlXXy5Jr6J1swZu73eaYW4suV/sY+MzK++TvGnV7HI1r1MQZow7BHnEuuZ+xczzsAWZv5MxecNGTPiGts9nwv8OywJnKyl+fdOQGb7lHmUZcjbdFmvszDsGenc4LWztDvmbsDnZ9hruy/+js+Q3tqz/UkNWNH3pO21GQ/oetu/9zD1h4Da2gHz1isSXjO/lt76rpCG4YazZkx8ky7r2oF5qkn68KOefc3yXNsX9YmiDHpzTzZf+apGTv7pn37ZSwGkCPXGMTFJ7VD2jzTk86RdUjq1z7PwL1GW3vLaN0Zh0Euse95ZqmP+anP5pRTnRmbYW/Qmbmyf4zc0zb3k8xx6hWkv33K3uW6dF4GUAcjc2evIH3yTjSdI+M4z33pM5j6xLnIVZ5Tj/tcGfiZO32yRvsjU+yJtMm7Sp+nGORwnvU4d48hz2jHtnvTd+zq7kLuYdt37AT2WRMQW390ZI9ArdC6xPqTtLvqRfqd3vMT+T7J/qE3Y6CZfLl2su9zSL/cO/XhCmvL90/2AvJOMPKsUovn1f2bdOWc8chZEj/31dj6GI3+aXvVV0bWia91OexZ1wvERiuQ095A6zUONrmO/3Q+xE673GOe8TMvuM5Q30fy9I9nNpMiLD4vo4dkYRarDevuEct1Lw72YsPzImCfjclcajNmxjdW4kHlAQk6jAvWoS1xW1fmTVt887KwD861az2dg+fTpehYCXVkX7s2SBty5H7rSh32RTL2lGcCf3P3GV7FB/Z6zrDHaO1Y1mHPzI1d+mYfnulv1wCs5Vn22Z5imM+5YO8ZqC3jJdhmLHJbFzHSL/vLHn6pi+fUkfbA81SHvVAr63CVQ736aEMs43WfpnjSWqD1OOc1n5NeT/+EvnpGgM3pDhgz95lbhz0R4rKm36S/IV/2JeO3VsnYYo6Mxbnb1zutasPHZ3LkHj7ZC8A+NeZdY5254JvxkvQjL/O8E7lPDOtnLXNA58kzTbo+MDZrPJsTUlPn7bMiRuZMDZ2XdeOa1/qcp8Yk47Yve6k/65ni9nnlebdm9jJekn6JPmJM9WYfgL3U07bEE2PJ5Nv+mSvBL2MbBx9i2IPuffeu8+c8c6hdPZ6NWjMPMNe2606w6TiZh7NL37QF9GVeNOd582ws6J52POy7J9ln/M1nXcbrnmCXvhOpX3/nwHy6v9r2eXXfsAPtjYVdztue51OfrVvy2ThCnuw35BkRN+2NbW5scx8NWWPWfwL/0xnaF+tuulawd2okdp9D5st6E2Obu3PxnPPU3bbdJzSq6S5P+2aPgT18RH9t7KE2rLvXuelD9kbQ0Pqco2eaG6f7zx5Dpr49o11fYJ55M4/2xsLPWMBe6rwi40je97775gb2Mm/qSDsgRp4Hc+/q1AvJZ+xznuBvPMAu59BngJ7sOXQvmec5ZC+wI9ZVH65Qj/fNubrthfvZm+6T5HrHT7L/cFWDMZ0bl3U4aRH3s9fM7Stxs69oYV/d7OU87afceWbEStvUQJycpx90/9hPe2wzN89ZB89Zo/37LJ7+8QyBWZCNF/fz4mTRPDO8GGKj0s/YNnci85u7Y0PrvMML5lC/dJ68ZKeDpMa8HJAXqi8XMTNv7ydexOyfECPXee560qbtp0t+0gz2hhjpNzFpyf5dxe9naHviswZTrMyVz2Dd+Zx9ke5X3oUTXXfHaC2gzRSfuqyz6dh5nvkM2aMp5tRD/D2DR3pBDG0ezZH9OD1La5BH+2b+05l3z3huvTDVkRAXrdAxgbr0P8Vi7aT/jrTjuePAVNuUM2s55Z9qTNjzHnWOu7O7uuMNft4ZnqdzkNSUdtK1Yts2wrq2GSvrkNzvvKf+ypVv5pryXsXuPeISfyJtp7No37R55j1NjjwvmezVNOnpPuW5d919F9MW2p7YrDUdJ5lypr7kTg9x7OeUk1z2qn3TfvKVPrPuJ+BrzzsPGrNHp/OWtu94mX/ScldX9oTnzDWReqb7RW/yPOXuLhKz/bLX3XfI3nVfUudUt7Suuzz5LKm993lWB8/dgwYbeyKpf+pjMtXaNRkDJvvsXXLXG+LkGWTsztN9yrru8lz1GK50CPbGyHxT7kfInHkfoPuZ/Ycrvc9on2wzd/cN1Jr9F2zxeQR8p5H+zK3zqs+p+a4XaXvXC5lqPWF/EtZSe2qAu15O5zDRcU+YL0fmnnqtBvvkuUj2z/iT5rtaTmcp7Ol/dWYw7Wd89rqO1Nda85xO2jx7/PCf6L30g8yTz0lqz2cglufH60nHR/H0j2cU4KEABbBm8yki58CcAR6GQ7uOAzSDtWyoTe4B5u6LAsZ6lD54fPPgzdsD0JG2Yo09tO3L1Re395vsTdpRR/a1a4O04Tl72Bc7dfBszhz6E7PXEvbzPgH9Y8Bd/HyG7lHWyp41Crbmz7zQdT/aX/Rg0xBbf0aeQcdoWwc2xE9fyDqajg3E6vPseqeYzFOPwzN4pBfmg1OO1pt2eU68GkumemHSgm/W4TDmdObdJ9BGXZB1Sp+r5zjFzDqnnsCd/ubKjhys9d3SVi34ZJ2QvT1p7Rr1yeE9IofnDZMtQxs06wtTPwU7a8QfG15ZR3fmJYZx2eveYJs9VOdE1pR+d/3svJ0T8Mfeob1x7AO+eY7p42C99/DHT/32195A2jPUqK0aAH1trw15uj7spzsFqdUc2Kc2IC5DPUn3mH39u995NpC20PbTvQF8pnW4y5k1O4Tn1IOt59ZxIHNlvBww+Yq9lalmfNWVz5AaAd8+b/bVw0j7jpf5eU5byDt51xMw9+m8Un/Glu6PTLboMQ8xuw+Za4qbPsQ+9bnrxod5DnVNefKMeM48kD5pCzxnLzN3xwH21S3Zu6mPSdcKXVPG0L5HawBiTLbWy3PWZB5oXd0nYB+fuzx3PcY2dUw9oT7vffaH13w/nJj6Zs6MDXkXIfsP6QtXfYOT9smW3pibHmUe0D9zSvf1iq4B2j+1tj0aWXOoOWvyuYe2GT/9AC3tZ/+btsuzNE5yOt8e9mI6Bzn14QrzWQ8+6UdPMqaDWiD72muSNWU/qEUfOdXQMYE94037ybRPbuOz12ea8Set+txpw6/vMvaO3Es/yPPxuUlt7KNHiGWNkLk/g6d+PKMIxfWwCAvIw2CeTQSb5TqNaD/2WMNWWMtY2oC5s8GSdo/Ql8La5ZQH0MFo+rCbvlx9cXv/hL1VH3VkX1nP2iBt2t54nkPqeFRT909Yby3Zv7v4fQ5tn/GnWJkrn6Hrlkf627WSN+vsujtGa0lO8alvomN3XWrhNWNMMaceJp1r0poxHs2R/Tg9S2uQZ/uW5Jl3/xLWzd118Iw2se8wxczapp7Ao/qBXBnjFJP17ilY25QzaznFzRp9pp+S884xnV3SZz71MzGXmsnHoO6Mk5qyRular3SmptTWtULm6rydk+fcT3v1ONJuynsFvclYqYG4OU+N01lgn31O8t7Llb1kHyZ7NU16usfse+5oydr6jNMW+nw6tlzdlY6RtsRLvzs9xPGcp5yZq32TyVf6zKaaMzZ7J43Q50fs3G/71p35Jy1Zy1RX9iRhve8mpJ7pfnV/5O4uTjoy1hQ3e8fzqc9TD9TRuh7J47Ok9t7PGhPW1ZRM9ql/6mMynXHXlDEm+xNTbxLiEE8ydufpPqWmuzx3Pb7SIXlmme8uN6g1c+S873LeRcha4UrvM9on28zdfQNjtSaY7uKJrgHaX3285jr6sz+pOWua6ktOvfDZ2qZaBV32FrLXgF/3MPXCVXyYzgGu+nBF53NO3ZB9uSL7dOp1x+5armqYYrJnf085ZdrP+KlLUl9rzb75nKQ2/PAH1nyG3IP0gykPr0lqz2fIGpPu9Ufx1I9nCJoKpEGuI5xnm0YDmXtJs5k8t102N+NKxrbhDPASmUs9MGk/1QN98IAt63B1QNZiXObUpd6+yEK8rN96hJzWc0fm6bitgz3mWVvW3ueQ8az1jq5F1GJu41nnXXz2sp9dK/7WYizr6D50f93XPkm/u3MD9rETnrPHpxhTbmBPe20zfuL5CTWmrXVi5zlAa4a78zjVkaTNVQ5rV5/9znNqW9aZZx0yaenYV2injzmT7GHqhK6VZ+/AFDP98U3tzMnzjP7Upp/nkLRu0V/f7DF7xrrTyms+A/vMrYO5vZHM0aA37XnO+A329N86yet5pE9q4pV5gk9qmmwSc/Aq9uLUz+5Fnw92Gc8cwF7aJua1vjuIebJlT/3Gzb50HvaypsS74Dmgv/szkX0iPj7iuRgTO/ui3tTDXL2tleeMnbbQd6LPL8E3bbXrGOqHjmd/pPUQx/uRcSRzEUvbZvIV/OwnTDWnLnJ0/zNvaoKOT+y0Z573o/MTP+Nl/rueJK1DssfW412Dk99UO7rNTR0ZS3v7SMycay9ZZ+fKursH5Gdu3qxPsufai/H0vzsfaR0J6/YFptrM10z7fSZtk+dwRdfasJe1pu6uF7ucY9fndcpz1+Pen3pNLmvO/uCXuZl3b7p/+pAHMjbwbG3Q/jw/2jc4adfWOTC3F/hkrO4zGvRV40lXg631C3nTH4yZ/ckagH371fW3b5Jx0q9j2AfrTohvv+xB9jrPUaY6r3rFetozRyOv6TP1gddGnVlP5td3qjfJON2zJHWQ561nCek/1ZHon/GZe16sZ19Zz3zs5Rx7tUHG0ldtecaspR/Pmbd70HVhn/7ES39s7S90Pjmtv5qHfzyz0JNYG0pzeLbJ7aOtIy+Eh+i687TJuAxi8yq9L14whnr0zfiSl0LQnmv6d1zIOtMndTi8EPjjJ9pK+qIv6bozTu6ZK/X5ZsmYeRbmtU+tM2M5wLvgMHeT+oydb7JTfOA547Y2Ymf/O1b6kjPzUi82vD7TX/vVZE/Jk7o6Rq85PANzMIiDLbVPsN91N/j2Oj5TzI6Vfo/0Is/o0Rz2BPqceNbOeOhoJi2QvXSw1v1Xc96L9k1duaee0x3ImHJVZ/bspL+ZtFpTrqvp0doYxpFJa9eYZ4wNeVO3e5nXNUfmzd6qL/uZeLZ5T5j3XTSWmEM7XlODeU9MeeGqn9h6JpC2xsna6Vfa5x4ja+y8jKw3mWzN33t5tyDvg+QaIzXnHnHQ3D0D1jNGv39Oe95FB/ozv2uSPUQHr9K2fSf6/JJJB9zdq6zbOiXjgP2DjgOdK2MzrnwFDQyZasZXXV039uYBe5w+aU+utEe/e8Tu/J0vtd71JP1O55g9Nhev0v0RbVN/1gW5x7AfYNy8n7nfdWefu27iaOezNWQc+0JO4kn6py+0bZ5P+6X+pGvBT9zLnA11Y5N572KYy2HtDfW0rXH0c9380Gdgn7TNPbjKc9VjSA34dG7Ie9/9OdWQpA2xsPM8Mzbw7F2E7j/Pp5zPaNc2Y2VdwNw9hhpAXQ7ipRaes65E+6TPBcyfeSHzYmO/pvrTlnHVC8m6TxpAv7Q1fq4z8kxdMz9Qe9rnHr7Tett3H7rH4LllPdq7dno/5V1h+L7K/rVv3oHcU1vaTjUk7GU8+9L3BvRPzdk7yL4yEu/vaT9rIQ6x1cZeasqzxS731MnAbzqf9E9fYM1eAhrsYfoxPoOn/pdny7L8PPhg4cPqivwwX5bld8D7uv+QeuTzYKL/eJn+6FuW5XGm/4B4hun9vXwv+nNzeYxX9e0jv6deFZsfAvrHgmV5hPfewbf+PfjX2R/PluWX88iH436ALsvvgx/E/b8Sylv+o2T6j3w+L/YP/mV5O/vj2e/nLZ+3y8/48Yzv11f83Tx9Ty/LI+yPZ1/D/ni2LL+cuw9HP3zf+gf8sizfF97bOd76hxJ+HWtZlrezP579fjjf/fHseV7Vt4/88ewV+Bmwd2R5C++93/vj2dvYH8+WZVmWZVmWZVmWZVmW5cD+eLYsy7Isy7Isy7Isy7IsB/bHs2VZlmVZlmVZlmVZlmU5sD+eLcuyLMuyLMuyLMuyLMuB/fFsWZZlWZZlWZZlWZZlWQ78uh/P7v7J35/yr5pQA7X8dk7nwb/+wb8CsvwtPvvev/dfO1uWhs8t7tRXfX699U6/6p/L/+x/dv+vfFd+dF/f+q92ffV9X74ff+U9uXwtr/rvhJ/wd+DV5/O+35bP5Ce8Xz6a/fHsQd77hysf8M/8c7Af+WH4nX6YOp3HnUZ68xu/LF5x7j/lh8fpA/gj7j05Tu/dV38JfOT79rN5xT2aYjD/53/+5/+cfQ3+IfqW74Kk43S9zF95vya4b3m/33qnO05iTOq54yrOe5lq+6z33CvzvOU98JF9Be/yM7ziM+I3wLk80jts3vuZI9+598+8V6ghP1c+4zPzCt6XX/39lHxWP/pufvU5QH5OTp/9r3oPTLFfzXu/P64+n+9i4/eR3x1fxSveq1OM79ivV9/R6T7Rh0feT5/xfvnu7I9nD/LeP1z7D4Q77j4M38OrvnBewek8vpPGz+QV5/5Tejd9AH/kvZ949ZfAZ+v/SF5xj/7a+/grzp985JW33umO81ZeFWdiqu2zev4VZ5t8ZF/h6j/OTnx1T34a9Pctf39OfOfP1mfuBTVQy3fhFf9B/hN55d38CKbP/le9B6bYr+a9n5VXn89/9XP4Fe/Vn/J+f/Udfcv3vXzG++W789SPZ/0lx5s1L11/kPFMgxn5xuaNjh9r7BmTde0ZVweTdvgJMZln7vxC6LkaGKcP4YzFMJ8XyJE1JmnDsN4rf3Lk3Ivu6HNg7p59S92eU/c4a077Uy2QuRjms57c7zjocE8teR5CDPSk3rxrPOe8+5N7kHlTU9fi2QI+zLMvrTV9iSWnXmLDPPWYM9fSj9fU+ZHn6xlmP43hnvlBOzjpZN01Y/V5MbBHP/bZi+zrKUf3Ls+JnB1DO/tlnO7fibS5O78m7dIm62IYF/Bhnmf46F3Meu0/YMNe6jFn90E/7Kf+py7iwVWMrO09dXeOickG3Tyrf7qPng25W6NknOwjg7zGTdImzynXswfdc8bUdwZ+qYm5dQg6PaPEc8mY5gHm9v6qX3dx2jd70LVe+blvjdn/jAnpg710PkbmlD5bawWec09/fOiB2BPAJ3XwrH/6JO3TmgT/qX7P7uRnfyU15bp0HLV1P1szc++GmoTesZ4xstfQurJWbB85TyEWmjxDY3WOjKEtQ2345bllb1i3rhzTeWQMYhI/9+1l60s/0T9tiZVkLYysk3m/56TrBebZP3sDrVdyjYF/30MgdtrJ3X3pvqvvCnqUfdLPGFOvpfPl/b7r9SlH94PnjJu9vusH5FmQpzUziD+dQ9q0RuZXd02wy3NAX9qyZ2z2iKmWHOjWNvPyfCLtjAH2wDkQV7vub9p1n/RhqIX6cj3PJNe7Z6lB7RPs2ce0l+559yH3oPPKlR/5mef+1KdpL9ezBzyTM/UQB8g3+fGsDvzAc3Oo+xTjmX5pm/sn7NFUD7RO7OF0/yHPnCHGSm3Ga70MoE5toO3MaWznf5GnfjzjkLxcwAXwckLucwBpy9w3oReRgxEPSZhn7IR1D81L5Zw8OTeX8OxlRV9elNTfpH7w8mQN6Dr5s5e2d/55ibVVt3Nr7JqBtbZ3PvUW+9Te9Qox1AX4ODdP7jO3Rl6ZC76pK9FWDcY2Fr7qxb/jpC+vWS9+2JrDvk05Mm7H4Tl75N5VL7sutauB9ewfME8bYE1d6nZOjreer7G6Tn3bj/Xca53ssS5pb660JzZrnoH9klOO1KuPNuwZj/hpm/EmPRP4a/PI+SWdH+3EaM1qUTd2zD3jjsMza+Iefqf+m1O/roX9zAFT/1lTl7qdn2KY8z11a5tampNNr2fOqbfsC/rtYcfBN/ttT4VY1g7m4dUYfQ7d8z7T7CekpnwW5vYzucuTfjyf+nUVRz3GaX3t27Q9kJ819Xin5D29TfpsgXmuqUV4Zq1148M6tF7WrSVJH16z58zV0TUQS9srP3sDrfdE+oO16Gcc60Eb8+n+gfYZM/3Jx1zUbDz8mJv/6jzBeNlvaxDm9iyfk1zPPjapFcjPEGI4V4dz41rbSYvoTw+gz4K+ZG/shfCc87SfcjM3NrHSVg3Aes7TD7p/7Kc9z+a+uy+sZ38fgfiZj3hZK8+nmJkbberiNTVOvT7l6H7w3HfI2Hf94DVj4etex53yZt1Zk7b2TR0ZT7q/1Jq15z7xzWlMXsV6uldpI107c/N2bPKmxtSRZwOplz1jtBZ87Jd0LOaeBzHTnr3UnxCDPX3Nbf8zrrbStl07vvCIH3PrTf32V1tes2dXPUg/7NQD7KdWwD5tgDUhds6nGKnhrm5sc7/7l9ijrEdfe2ReILax3Le/0P1g3j13DhnfOpL0Zz990dGxU8tf46kfz2imB8WzzbSB7LE+NZYD0zcPSJiznhCDeHek3V2c0zPwzNpEx51qyBob1vNNceef+5Nt6snnE5m/dd6d1xVpN8Xhjlzp7DOQKT+x/CA5PUv2LGtPJj1Xca0PTnflrpdTXcztQeqWzzzfZ/Vjq/ZHzjf7NuWa6k+bR3JA9uP0DKnB59x/hMw/6U86v0x1vfcuQmqDtEVHniUw137an3Q2WeNdjPfU/ch5nWxc5zWfofuZ9QDPnnH79vlnrI57BXaeQ/eI9exp77em3J/OQ+7yqKnjd11XcVhnP0n79m06N0wx2yaxDrjS2nSeSQtkfHtDzMzzTM2SdsTLO5lazKmuZ/1yPW0niJs9mWq5ej83qUewP+mHzNn5r84TWj9MNaCJWORufcC6eewjr81pXbI/GVOY6z/tJ9O+8ac+Q+prrTyzBidtrMPUV+m99IPMk8+S2qc68r6Q56TjRJ4BED/7QOzcl9N5TBoh417l6B5Mttb4SD98bjpu5p1qy/3WCOTKcxVsjcUz+rBVM3usQ+qdapt0pX8y1W7NGfsuDzEypzEmcg8/NAjr7Cdp03Ene+nYkPWi17PIZ9F2ql2u/PoZ0Js9a31w1wPuRr7X1Ce9D923pmucYjzaL+h9nqdaoXsE6p16RCx7OJ1N506byZ46zX/X++ZOy1/jqR/PwIbRZJrJK8Nmgs89bPx0QMwnn+lN4KFPdtPlJK/7adsxHBMdl+d+w6lroi/5nX/2iOfU51DPVPN0BubPNwHcnVeD7snOOLwKttaJzuwBYO95JK0RsmcZl9euP/15nXJMeohj3zMHZH3Em/pz18upLubqyPzymeebNUrXyj5rnWfSmflywJRrqh8bz++UI2NA2mV/ec670BqcMzqP4K+Nw5iT/qTzCz5qlIz1lrsIrdMBfX6QvZr2p/5nzxyPxnhP3TlntC6ZbDoOz+rAJjVnTyBr6jipHbwrPncvRLsc3pPuecaE3m9Nqbdtk7s8qYnnU7+u4rDOcw/tr/RB1wbY45dgo1bz53Dvruak86il6fuCT9tlXp7T/kT6kMNactgXNXS/rvy6dn0Z2aOkezLVkjb9fm5aL6QP+j07yf3sEWRN2FiPa60fmKedw7zUN62hTczLyH6kj/SZWEvHBObGm/aTaZ96iW+fm4zfWtPnTtt0L6yPkXvpB/bO584D7LN3d1/A3FOcifY3l0x3BqhhWn9LrzNH9gOubO/6gV32Oum4mXeqLXO1RsAebRP6sU9sXhnGlIyR+QTfPte+T0Is/HugPWP73MM8adv57UMOe0od2cPJlqENz+SQqcfSsYEzt3fZE57VJN4Ra5u48oM8K0i9rGuX3PUg40P2Hnof2G+d1J7x72I82i9IW+g7kXSPwPhTj7KHXTvgmzU5sJnsU3fGFjTkPcI241rXFPuv8fSPZx4+rzSOA+CZC+Oh3DW2DwiMe4ex8zLnfIqT+6fnOzruVMPVm4b1fIPd+ef+ZJu0NqC2zJf5W+fdeSXkSd+MNcXJN+tJ53QGrREy1ulZsmdZezLpuYqb9aGZ52bqQTLVlfpSt3zm+U62Hc++MFLXM+cLU66p/ozxaI7sx+kZJg3gesed1nM+6U86v0x15f3LZ0jd5OZ5YqpB+lwh9U37p/5nTc/EeE/dyXQuTdp0HJ5zZPysB7KmjtPnn2dzOidjpPacd486Tu+3JjBeryd3eYzhc46MeRWn+9O0bzPVNsXEhrzaqxtyfldz0nkmLZDxvSv45T3OvK3hRNr1nWzUig2vcuV3qn3qoXRPplqu3s/N1NP0mfRnzs5/dZ7Q+mGqYQIdxubZz4TE/NbTfSRX9iNrnWJm/aecMu0bf+ozpL7Wmr3k+Upb9pV82ePuefpB5/FZUvtUR/Yw6V6faH/iZx+mOwOn85g0Qsa9ytE9IMfJ9q4f2GE/0Roy71Rb7rdGuMrlHq9oxZ9n8mTvM8ZU26Sr75Nc6cnYU57GWGhtfdnDnFuvTD1LOtaVfceGrDd7MvVH26var/z6GVLvpA/uepB3F1pf7wP7U9/0eSTGo/2C3ueZtYnuEah36lHGat0waZPJPmudep8aeM467rT8NZ7+8YwG0txsKk3kQPIQsekLKadL0gc50Yemn28W4uZ+X4C0RV/rOJGXDtSRNZOHfBPkyb07/+yRtupuOjakvW8SczlPiHE6ryR1Ac9Xb6jsG76ZF9/UmXiu1tU9yLjWk3GYWy92eQeYY2sO9V7lgK6P5+y7Oa56Sc7UAszVOu0T77PO1xqxF/RkfjViZy9g0knOjNVkHYB/26fNKUf2DH1Zf/a3bac6pLVB3wFzaWdvTnR+5vgax7jmMS52DGkdPGdfzIHPqf+TVub2itzETab+p059Ho3x3rqT9DuhTcZhfnVm2RPIvrWevr9dP899Th3DnlhL97xjPtIjYpArtTV3edTEuOrXVRy1sTbRvhPtj33Xpc17e5vkuQv+mZtYadM6pry8Zk7med+kfa7OwHzYZKwrv6vaU3tCvKzf/trvrrvvaqO9/pA+5EuNatY+ewRXNUHrB2u4I2NPdwO6nj6P1outtU4x0/+uNuswvlo8C3Jn7dhlPmxzjq3aOha+zNWWfc3zA2JmXp6zB10X9unPs/7dX+h8kuv4p4ak/bNOyNoStdgD5tp1vqnXpxzdD9bVZ05t7/pB3IzFXL3o8Rk6L8/YS+poW2A/7RPysN89IF5q6BjYZJ+wzRjQdQhrrVG6b1nbhHnTp2OYT70nraceoYEhxGJMEIM96/Y81JI90VYm26xdzXd+fVbu5zOvzs1x1QNsUkv3GL/sEWQeSB1gHVcxnu2XtjCds5Cnc2trbRmre8N+1pb+jfHMBdnPaT97kc/Ac2vV90rHb+XpH89sWl5oL0RDM1l36NOHIqynPWMi7TxQLxRzLl/GyMvBPC+f2h2TLvANw/By5xoDXSdSk/mv/LtHbcswDnadO/PRH/sink3mOJ1Xk3bYMId+QwH7011hoAdf60jYwxZf7bPGjpv1GjvJvOlHzPRLLZ2j63M++Z56ac0J89TbPmj/rPO1puxLxpBpfdIJrBur/dDgOuDfcdm7uuvQOZLub/aBuLxSd/aUMeWB7g3x8uzdm/oLqTVtMi7jVXexe8McqBftyalX+vDafcm+YY/NMzHeWvcj53Wy6f6RI+0Y0j3hmTXoOMS3TvB+ifYOa80e4E9897pfHdM5A22tCexD1tHc5eFZTVf9ekavw7jtO5G5AXv8kozJvvbYPdPbxjh5J73fDO8FEDvtyON+582auha58uncgD3rzckva/e+ODJvwnrrZS197TWQO3vSTHe3fVp/2naP7s5z0g9dgzE6t7XlZ0L75nsu99BtvY6sNWMK84zHHL+pBv1Tc/YG9Gd0Lu1P+7lHDjSojb3UpF3aCj7u0c/pzNxnpO/dfUm/1E+MjJOkP+Cbd7hrS9TuSF13vT7l6H70naF/2t71A3jWN+vI88T/Lm/GbFsgNjEnjJUxsL+LkdrBO54w9x42WWPGmfqW58VIrcBa9g8yPnvEyHOdYrnmyHpzfeqx4ENMe8jIHnRPso+MrBty71G/PqvWS5z0TXKdYRzyZa/6nJynD8/Zc0jdPl/FeKZfbcszaxP26BTLnjmyn5A6pLWZ27oyPrYM8b7oQz7WhHXj4neKzV76/QWe/vFsWZbfy/SBO8GHaH+wL8tPZPpjp//I+On4R9nd+/oR/kK/luWnc/UfcY/A50X/R+jy+fSPEMuy/Ez6B8bfwl/8rtgfz5Zl+b888uPZoz+wLctPoP+vbfDb/siZanwrf6Ffy/LT2R/PfgfvPcdlWb4Hv/HvJOr5i/+H0/3xbFmW/8sjP4zxYbl/zC2/Cf6o4d47ftsfA7xfX/lH22/v17L8dPbHs58P58c5cJbLsvxs9v/I+HvYH8+WZVmWZVmWZVmWZVmW5cD+eLYsy7Isy7Isy7Isy7IsB/bHs2VZlmVZlmVZlmVZlmU5sD+eLcuyLMuyLMuyLMuyLMuB/fHsi3nL/6es+6/vfD38f5D9nv9Psvf/M97X/guAQD/pK+OZ/085n9HxnvfeW+7MT/7/YPTV57t8Lb6/fgPcSz8rvgo+R175/xH4V77f9r3+N3nv36Kvfg8s35dX/i3z0/4b6Dve89/0fb78v3yn9wg6uGu8/pZ79y1+POND9bf84fXsFwSX6NkfUfpN8covpYnpTcj8J/wLa9Mf9fT8vf3aH8/eT58Nd+o9f2C89X0w3ZET7/lCeu+PZ7x+1JfOR9zHZ/r6FaDts/RN/4otd+HuLun3nveFvPcz6+qPnve8L64g31ve00n3sOtw/pGfx9N74b2fd03neHX8K+7e62h59O6devWeu/uToPb33vlHIM/VmT3Ce9/3eUdfoWfio9/bn8lPruWV9zrv3bPfkdiq4733V4h5GujLe/5d6O/B5Xvx3vfL1d2evmOfgbiPfh+3jt9y7/Z/efZinr3wXKJnvwz7Mr7yS2niVV8wX8F7PyROvPc/RN9y7r+NPhvu2Hv+wHir/zN35D3vhbfcmY9+b8tH3MePeu/9RPwDn9ev4r2fWVd/9Pyk74iv0Dq9F977ede8+vP0GV75Xv/rnxvUTg9+Au99L33GHf1Nf2v95Fpeea9f9Rn+qjhy+p7/zM/iR7n6Pl++nve+X67u9md+x3au33Lvnv7xjAOhcEd+kDPP/Ty4ts0PmfyjHhv8aDj7rmvvyMMgJ3Ns3c9Lx17rhrSftDnuYvlBie5c1+9kD8wzd5L6spfEc37KScxcx0e6hkm/ffccHOYlRvala8w9YjHP+Fc1Y0t8bVN7n03uET91ZP8YxEw7STtt2LdWST98GNJ9EvWqy/g80wNrTTp2YnxG9jjrZuQdS/IMTjmIhSb2sTNP58gznOr3DibENV7Wnr4M+9ykfobkGmOqv321Sx3Qdyz30EWcrLf7eOoxz6eed057m/0yt2CXZ6LOzJ+kZvc6L8PcbT/1VDKnenlFk/eIkefauXMPv6yNkfkzpkP/9st7mvR5nM4tOWmyltz3PHwf5MDe/kjbGZtna0CXftpZN6ij99KeYX1t79lJnyuvjeuOvKOd15qart16iZX1pY0D7EvqNQY4b6342YPU1nVL1pNnhw2xpnNh3bX0szZrT1jPPiapzXMENBjbfYdaeM317pH7p9xX9TPPWrtvOedZO4b6Tr268r/qk7115Bm3BvE+2As1dO8yVtoz9MmzSjq3sdKeYc1dh/0CfDI3XGkVeu39IT5xUlfeLaCm3iMPfmDfMlfmgI6vdkjbR/S4niNRTw7v+6n/+mT/zOvcegE772bbS/Zt8sWePWJAa4NTLdh618Q9IDY25O31jHWi83pW4NnlfpJ7aLRPE9mjrCd1du9yzv6p5twDdXefXc+4MPX4hP3yPomxM1+CvtzDVlqnXPk02Udr0T91YZdkD3PvrsddK0P/vlPEka4pYyaP6tKfde0ZV6Rda84eOydHn2/fl6v83SvI+hj2qPuTeiD37EPTWlJr5z2Bj5rQwDzjute5WLcG4TnPGZvUdFVz952RtK/vy6s7+ChP/XimEAVMTcjD4llRNleyQay7Z8y0nS4usbWxeeZqneSZ5trzmro7F3NiQsdCg3UAz8YF/HK/7TN2QoyMk71EW+rtnPbLuM5P/QDW2t5554PMaf+Np789pOaMh1/HE2317dg8i3tCzJwDubLfgJ3xWwv50cl+a0w/7BjAms9APuf2ojWwRh73rQ/ca8ivHfvpd/JJrs44sa95pzqfczCWe5I2kvemzyb7O8F+9pnnPKMrf2zN1bWnDvcyTubt3rT9VY+JkfqTjIGfeng1F/tZLz49z3z4pu7MnXuQfmCd0rmTjqUduolhXR2z4+ecmMzpBRCfNWhb8tkjakg/5xPEVHfegRPESpvU5FnnPnNrd19dkDnd9wx4VVuus5Zx7YVxeZbuU9YrGQuYZ66shz5nvIQYfT/wTX/vwwS+qUNynVjqRyOxrNu+qJ1cqSf3WmufTeYBbVnrXjm3Nue8MpfpfmVt+QzY4tOwbh19ZzpHx+yeOReesy/NM/UbW21Zj7bStl0HpD850p/11CXUgl3eEevDPs+Y+M7ta2pAW86xzTn22TvmjKzf+K2fefpia63Q5+zcuqwzSfsT6FETtvh0D4zR9fKMTWpvXTDlcN974NlNts5bT/az4zbpB1f9N4+1Os/42PZdbJ1ZU/aNubb65lmz5j5knYB91oJvxoe0wXfyyfs2xRB8Rb3S9y612gfzTrUKe6lHsE377nv6ZK6uGZ+05Rl/mHKnL6T9HdbtXRFisC5XvcoYp3hXPk3XT178GPicdKCx4zu/6vFkm/eLvexn2j7S62d0QdfPPPUk2LEvqYd1YgN57Bu5WO8ajXOVX1/PjVz6YeMzdK3O9cVeTcBe5k1Sg2Cb/jyf/FMbmrPerqlzuS88WxOk/V3N6MtY2YP25dU91k938FGe+vGMxNlcQLwiWgBN0N4GS/plXPzTDrr5gK8Hm8/CXC150NDxbDJMsVJfxyJH2vd+0/EfPbTU0DHu6oO0udMIxCcPTD25i5d68xmy303bQmpJpjdS2029SLtT7KnmtJ10SuZsjZLnnv2b8p7IGDz3GdzxTO1X52KNHQttrCdZa5/NSQ9MsR45f8m8kLapozUBdvYjn+XqLmSek90UU1J321F7fnZ0jdh3LdJ13sWCtoHT/YaplyfbjtP5yWvtHTf7OvU4zyBJW2KS/xnyPKY+ENsapv2so2tK8LPvz9TXOdu37xOkTeYFnlmb6FhTvdAxBd+uC7K2rjNjdW3ml7S90nrSPZF3dDq/jDPtZz25/4yGUwzofnWPIG2yR49wV3/u53PrgrfGuqLzXPU1cz7Sf+ISX7p3rRF740/607/3U5ukzdRP4nWOJu8DufFJyGHcrk+yD1PfMkc+S2rP/Ts9XfNJH/Re9xe0mWroXPiqM+uXrKNzZ12Tb9Nn3/F6H9ImtUjXM9U80XYdh2e1TLqmvgN+j+TPWrp3VzWrW1J3x4H0z/N6hO6RvLVXxktfeKa/nVum2ogx2ULGuepxx8XHHuezZCz2Mu4jXOmC3IfTGU396D7zTLy0u/O7yj/plT7PqzOfapp6LR1rqmGKKaltysOcmHCXi2dtIe3bFzJ395bnK1+Y9F6dw4mnfzyj0B6K5/nUBHC/m5fCew+I04Wl3enw1JXNhtaVlwQfnnuYv2O13t6H7ltqZU6MCezSTw1d71Rf+jm0mTTagxz2b+pvxuBZW2GPdUB3nt/Vm7JtIePz2jqNk2cuqUPSjuep/+x3zenXOsmRmsx5qpU182Yu/PpsxLuWI7W71v0TteTofsFUOzHbN/0ztvrVm2R9fTbZ34ZYrQmIbw+u/NHfZ6Jf6uC5+5d1TL1Jn6seY9Oxgf3sQ5L96tzEtgZIW2h79lNX5pxipa0jbcB6J7KvkjHQl7EZxIOupc/AZ6BGbelvxnPg0/R5EEN7dTQd3/7ah/TL+NN+9ofn1JLgZ88yphDD+q562r6TLUMbnlNvnkFDrLxr1ttgM50FsIdP3pm0Z11tajnVZn73ec57N2nl1ecT7OXw3uVZCvvmnPazttQw2Yp2OYzRft1r+tO+6c+zek+071X95HOfPZ/R1Xny/KZY6c9z1nWi6wc000MgTtZizjyLpPuXd4h51pR6AR3ad16H/u3L82SvzVQnaGdfm+w5ubFNUgd73Q/Iuqa+ZQ5esy5I7c/o4bltJ33AXp8Naz2wmWro/qKBGJD1C/tq6xwOmHyh9ZkLmGctqUXSJnsq5Mz4jql/aDzZdV+ynuyBoNPzazJP1tdajdm9S7+uuc80dXccIA720LHu6FySOSHz0hN8etgrY+banU9CnuypZJ2SZ5R5HdZw1WOf8zy8o/hnPEfGQi9rfa/lGV1gvB7ESexHj9ShTfZ56iN69LvKj9bpzCDPAnie4rBuT5K8Yw0+XddkS0zPMUltUx7mnsmUK7V2jrTnmf0e5s48kFqw6bsA2EwxJ9sr3v2/PEsQcGoC6N9FZdxuLHQcyCbls2RT86Ch43nxeJ1iJR2r9U65Ml7H754JcU496hh39TVtD+iwX5D9m3qSMaZ4qTefIfvdtC2oxV7r13FSs0y9SLvJB8jVNadt6uQ1c2TOU62s5bk7n2zBOJNPw/pUU6+fameta5/OZSJ1+pzkXemzOekBe5MY335d+aMdW0fe19TRmiD7cdcbYqeG1HTq4RRTsl9tR648/7SFtCdv1tV13sU60WeQTL00j+epX8fp/Hn+1MWzI3OcejxxsiXvdB69nv2d+pDxp/3sz9Qrwc+zmTSjAS13PW3fvk9N5oU8g6ZjTfVCx5wgjmdvbUB/8He4Dl1b58+8V1rbL0ldkHd0Or/MOe1nbWA8XnM9IWbuZYzO0fG7R03qnXi2/tzP59YFb411RefJs6UPmSNzTneAfeIJcXPevWuNaX+nv/dT28TUz6TvjOR9QDt2Sero+mTqQ/Ytc+SzpPbcv9PDM/uOu/qvziaZzr77m+fR9UPW0bmTk6+xoc++4xEj9yFtUot0PSc8A3vRvek4WU/rBuanvgsxyAHYp/asJXPBVc1XujuOaMPr6fwmOpdkTsi8U68mjI2eR32gc4vnm+QZsZd+Geeqxz7nkKz7Duym+0K8R3XBqf5m6kdDLOJj5xlPfnk+V/knvZJnAVdnnv2Xq153rKmGKaaktilP1nyXC1vWJO2vaobubWo5+V715Rme+vHMoqdmAnunJoD+3ay8QNokHmI2iRjEh6kZzLVHg7bQuvqSdK6kY7XefjN0Lp5TK77ZC+k82Bm36+2c1jPFhY4NaW9N9qBrhIyBHfv2r/Of9GmfYJe+xobWQf6Mk2cu3StIO/J1L8nTNZgr/awpn4F4nvmp1owN3gv9mo5jXzKGZH1J2vPKfLJjLXsC2ncdE5knc6jZe8Nr1pt3agJN2Wee0/9UN7A39QpSh33OOPiqq2vQPuv12Z4Zq++JdE7m6smesJ/nkrmg+5f2nZv1q97xTPxHwLdjQ/ZV1GxvBFvm3q+uJe3JlXuJdsa5onsi3WfpenjWzjPMvB2f/TyvjKdu93nVN9dZy3mekzGke9r6gf089wTbtMc24yedG9qf/FNfG3ywBezVl7U03es+D56zZ6mjbdnLWNqmFn3UeertKSdkPLA/+J3ImPbcGK0h+wjaW2eTsSfu6k8tnSu1aCttO/Xqyp959lG6l5yp/en7gq171pZ9Iof7wHNqxD57l3oha+I5dTWtTT2nsyHuVL+c9jOPZ5BkDTx3/ejKuoBnfYxpDuu2r6wzV9szejLOHV2/OibsdcZu/7wLxlKX/p4V9WTfEnyzd5A9APbTv7XYp+5p5s94gNbOO9FngF/mai1Zj77q0Nc+nciced7AurV07zJX19xnmrq7RsEfu8wB2F7V0Lkkc0Lq10f9V2j3jI+1CHP8ptr7PWZ8ba3hqsfYnO48ZJwr+vzlGV1AjD7HE9idzpd16yKHz2rIvKnpKj822HpfmJu/a7k7c3Jor+1V3t5Lf+D5dI55NqdYWX/GsV/CXuvW/pGazQOpxTz68moe1tPvLTz14xmQkMQ5PHies8huGlBYN5qCLMqCG9cdHhxkwySbmgcNrcsDsg7nOU6xWm/q1ActrlFnamUteyatIXvU9U45u18M83QNgJ92xMbGWGAN9q1j8Kw/I2tK7dD9TrTNnnUs1302Dj6pWdIe2o5a2gayJtazJ8zTVru0hVOtrGVd9n/SL6mH+NRBDIbrjNSVmIOBb9aTsMZ+k/4O6ur1vBe5Rz60uc+rfYK0zd4k7hsvOZ0/dI8Y2raOtu16rOO073r3GJ/T2XRO7wv+xidOngt22ae0hcnegY6sGT/3zJ1rjhNpY734Zw5gX83ZQ5+nusH+iH6O7GuegaPff4CPfuS7swf6qQ2+9hf79sv4wLO+0P1p3cJz9sy82uUdyBw+q0mNDHubaw7PD3K9z6BRU9aUOu1V0xraXz3TuXZfxJjWnrbESS1tC8ZnmN/6HeSzj3d3HdIPsjZQR9bRZA/wJ6cxru5T1u6aY+rRxF39zMnvftbGuraAbcbK3oPr9uLKP2tO6A8+2jGSXFc7TPcBiJf2eYdYy961XnqR9q2LIdlne9i9Z5iPuNnr6ZwmWHdPn6RryPpd77oyN+vYZX6eMwY51P6MHnyM47AfDT7aeKa55oDp7Lu/6gbr77oSbN1jtG+TtsTVHqZaOjcx7UX2NEkfxqQD0s5n83Zfup7Uqo7uDbQWtXsWDmNA50q/tIM+09bNnP3ss/ev9U5rSeeSu16ZLwdr2OVa5j75TOQdtDf6J9iZI3OjlT1ruOtx5tNftM1B3F7P80ie0SWsZezU06Qdg37YqzxX5uR1Dzt9WsNV/vTL9Txf68s1B2vQ/WP9kTpTa/qf+g/s5T3pPMzVjF3GsgZp3fhN9jmsOfNAa2GefnK6g8/w9I9ny/KR8EbuD56/gB8Q+eG8vA566wcu9Af48nPIL27p8/2t/NXPR//Yyc/H/kPpN0CNz/4Rt8z0H9bL7+A7fRb8xs+g5b/u2F/4m+LV9I8lMP3N9lvY/5b4m+yPZ8u34q/+x+H0hbO8hr/yH95/hf6P4ul8fyt/9fNx+gP1t31m7h/hr2V/PPudfKfPgv074ney5/p2pr9RfvNn8X5v/032x7PlW/FX/+OQL5ff+n+Z+Q7wxc0XXI7lZ+KPZTn4A+Yv8Fc/H4HPxzzz3/YfN5zr/h9QXsdv/g+2v853+SzYH1l+J3wO/9Xv2VfAeyLfn7/5v232x7O/yf54tizLsizLsizLsizLsiwH9sezZVmWZVmWZVmWZVmWZTmwP54ty7Isy7Isy7Isy7Isy4H98WxZlmVZlmVZlmVZlmVZDuyPZ8uyLMuyLMuyLMuyLMty4Fv/ePbd/rWkq38O+7f8y07U57+Qsvx3/Bdk9l9X+l74ry/y+pWg4S/8q49+PjzyLwN+l7P5zXAOv/Ffs9p78xpe+R78LX/nLD+Dq7+57/DeM376v5y4/6Lf9+I99/It7PnP0JO3/M39Ff0kH+Mz781v5er87v5Fevxe8bfQp/54dldU81t+PPOgH32Tf1XdX/GBcsWkh/5/xYcP5/HZP5q98j96Jj6rl8++7xvvwTQ4k4/u0wR96x8s0PDoe/ytUO97evle7v5o7L58xdl8BW/9fHjFH+HTXfwNcM+v6vqq78lX8VHv5e7LK9+DVz33c/qjPwO/glfU1b3j+Tt+NqILra9i+oyj7kc+s97z+fjevzu+kr4rvreegd496wN+Xpze51e8+u58B6bPz/fcyxNX74m3nP9bePQz6ep74FneUxt+b/lc/qx+yt19mer46PfSK8/ws7k6v7vPffZO77Nn2B/PnuDqDfBKrV9V90e/WZ/lsz/grviIL8s7pi/tn8iz7/srpjv6FX3iLvQH8PQF+Nu4O8vuy2+5w3e89bPzFZ8r0138DfBeuurpV31Pfne6L698D/7Vnr/is/2n9O6tn2Un3vMZ9x7fn/y52HflO/0tfMWr7853YPr8fMX39jN8t/N/5WfZe2p76+fyZ/fz7u/mqY6Pfi+98gw/m6vzu+s1vq/o61M/nk2HmQeAYD9UKIzhXq4xLM4mOPICZWxec9/55NcQR7tsqnpzP+P4oem4+sBUa9r7YTt9+GZOhuQag5j6G18NV71Lewb5EtcZ1MXINfvUPcj6ic8cW/aIgQZyZTyeM073kHnvdS8ZQK48w+5B7pGXecYn7onugbbW58Cu6T7lWWR+Rt4D5tM5dV0M/VJPnmufB4O1jJX94dn55Nt15p3tONjmvvV37fplnqzhDnS2vb3PPpJX0JZzwEaN3WvXT2SdDPvEc2pondi5x8h70KRdngN1OJ/OjLXTeT9aZ+skJvRZui5TX+7OBp7pS+awD9kTsE7BJ/MDPrlmzqwxzw9b9rLX5mz9fe5gHxzEy1gM+6Je4bm1pA8DDebI/nUvhLU8f+JnD3lWT2tPO2pgjn/G7NpOTH1JWJvuafqkn/U68v43bWsM6mEu9lvoiz72CPAjX+6TI88re+e5ATbMs29pC/aYkXkT9x3Etcepo/0fPS/vZtp638zjHLIXvae9I885a2WIPle1eH4M4kjr7ny9D62RgR8DH3N5z069yTUGdsTgOXlP3aKt8RnZB2id3rXsHSP9UlvmxqfvPfGh75V+xNIG0rdj57xJP4b97j7mWYPnd9XP03tiOvvpfLwTzvFJuteP3JUpPvQZYMfInO3fehL27RlxiY+9vt1P6Hqwbw3WYa2gHbjvyBqTqzvuWpI6zKefsO6ad6H1MMhNrdigz3VrAPYyh/WmPYP4kn2A1GNvT+CXerB33RiMzJda7E33rs8Ucs5Q82QLnlVqsb+tjzHRdsJz91CbvjtX/VRj7kvfgcyXnM6WWnPdfiVpL9h5Lne0fnO0dkbbMrTvPrem3Ms6cj1710x3DojV76eOc3V+CTEY2ffUCqydzvFRXv7jWQrllXl+cDCE9YxHQ3JubC+AcU7zCRpok7w0ztXrfMrvAerrm77BNjUQ21j6qpf17EPaAs/2EKbcrKVPa8e+Y1oL+TK/kDN9zJta2NfX8zUueBbaOGdIxsQu4+eevklqd9/zA+bq4TXjqXdCW+nY7J/OHjIPfdOW1/TrPDyfzsn+8yrsuQ9pb309N77xrCl72b7Wb25q0G+Kk3NiZE2ZB4z9FtCZsUE92Wfmngd6cg9SL/G0fRTi2SshZmrjuc9CpjqEdftur/IcOmbPjdvnxPpdncRKneY3Rp9l0325Oxs1C/NTX4iRubXrnGoW7HIO+LBmX4HYqTNrVad5+lyudENrFNYyJ/Q5Zew+09bVebKGJO2ISfzUkfvETz2Zn9g5B/yyF8y7RsFXrCXpXiS955mkFubZD+k+Ovc8iW3f0o617oVz8kxza1efObLH+LDnfLLNc0zfpvtibXkGzFPno+eFHb6CJn27h8TIOMRN39SAj7bZe5hynGqxj0JO1rqfzqXrIn5qYM87APqnDWupi72ck0OdMGl4a92JtvpCxrZH9kJ7Y/GavtD9YO7981zTn7lM94n42hPXZ8hYk6+wnnvqkNTY2Pv0Z649r9mD1DGdfZ+Pc4Z9Jp7xu0fMM1/2Bzqn8VkH4jJPn47JfudQT5Oxydm5Mk7SOdVpD/RVZ+5bo3mA+aRRv67H/mQOyLvAHr4J+3mead81AHusmYPXjIl/+xA/9eqjTWrG1rsEk+bEWNkr+2l85/2c5PpUt3R/ee7+OTdO1sNc/5MW6Trws07W2Qfi+2xO53f95DnrSd+udeLubNnP/jSZT4iRMa/IWszd0LOM13WRPzU7F+zzfhmL1/ZxnuDb/s7V7Lzj3J1fgi179rPPAvDP2t/Cy3886wtyt59Mh2UjsvC7PFdc6SGH+VsLcLB5gEnnNxav+TzFzX24inWi4/Ls5QG0Wyuv5GjImetTvWnT9jDV11rI75ukIV+/gZI8s3yW1DzpJ97Ux+45pJYplkx9gNO5ZT+6N+SxpkfOPXvQOiZ/arDOK19gntqS7FfGAfNK73uup9hXTDqnOsl3dXaZn3ip7xHybkjXlGf5iP2JtMs4z573I3XmuUrmxP8qRtd5dzaP9mWKIx0DX2zlribpvBlnunfMtZ/2E/IxGjT0euvN2JN91tI6pl4CdsbhGf/2o9cdD/IOTPeh9V+dXTLZZW1N55m0TP2Cuz6qhRwdM0mfjtn3EIjneaTv1Gdtp75M9sL6Xf+pydyP2MuV7ek5YY2aTvqnnt3FzVqyp8l0N7KWrovnPEt1y6Sz6Ro7R8Z4b93JZJtaph5lf1r3XTxiZa8g7af97kWS+iZfmDQBa57TVKdM/c5crS/z3Z2VdAzi2+NJW2pv3yknMbSZ+sSeZwQZH1JPk7Z5N8BaJzonpE6f866pu/PAVBdM/c7c6de23du7WNP+pCtt2MMmYT/7D6kln9t2Ov8k9crUT3MYr/VkHutWU5JaJ676D+iyP3e1TXXIVIM82s+73rF3yi+Tjsx/VQPgP43W9QhTv11LjakPJo3aZL/u6DwnMt90BsyN0zGv9FzVIdP781k+/MczRF7tUwBNyCHE7jUgRto7sjnipZnsWk9eOg6na80PhKYPB4x1FxfY93J0rPRPrnrHc1621p49FHKmNnz6vPLStj3kvrSW7rs6HOSFKVb68qqtpKauGYiXWgSfXs9cUywh57TnuTV5vq0n85zOHX/WHWrs85j8iW3Psr7pLFOnsXK4l3Gg8/Y+eLYZ5xEmnVOdmfORe2BPT2fcZB+lY2ZeXtnv0XcOsjdtl3m7F1MfWuddney3puxlPk90vruzebQvxpnonPZPqKnvWPtA5s8B073LuNN+Y61phwbWk9absbHv/nct5KAHV5qyn8TDnld8eNaPuX3IoQZeWw++k0/eAZnipx21dXzpPmHXZ3rqAXadl5H+xGOtdZ98eM2z7HsIqTnPbdKprWfVY6oLMgfon3XkuWHfsdteOjZom3l8bvRn9L2HvHsJsdjLHJK1ELP1gWfZQ9uui+fUgS35ZTpb6DwZo3NkjPfWnUy2GX/qUd7drt14PbTpew/skxOm/e5Fx/Z9MfmCmpqMi59xmuy94Gcu4qQeB3kn36nnXWPWwmvGddiz9p1yZn1Tn/AnjmR8OPUW0rbv2VSrdE4gj/7uWQvr1pDPMsWDSQN6tc39rhOb7K22PaZYMvUOG3uWZyMdA9IudbVtnj/2PDuwm/pEP9POYQ5jTmti7Yysp3sI1KItw/4YI+tBm3eiczbTvRD87HlqdTzST2zSx6E+oF7W+syFvYwPebZZ7wT+1iHo6jM9MdWQetDS+fsM2e8YDGzQdtJiL3N0LWIfHWqaak192J7Or5l6Tf1Z69SPZ3nqx7OpgVngJPpqn/VsQDdEX3wy75TnBPGyaVd6fPPxOh0Ob4TTmyfjQsa6i5v7cBVL2M84HZdn1uSknfpdJ2b2efJJm7aHqb7Wkn3HPz8Yyed8ipW++SypedLfWqR7DqlliiVTH2A6N0gNrSfzTP7sZc3Zg9Zx8remK1/InhAn+5N7GQc6b+8nnnFqvGLSOdWZOfHps8P+dA/szxXZR+mYeZaT/YS1ZJycZ5zuxdSHU95TnXmukjGuzhI6393ZPNuXjCPEyhjeKbmrSbLPzXTvMu60f4Lc1o8G5gnz1JuxT/ZZi/3tvjTqNzbP+uh3V5d5EuPe4Tl5ptMZd21J55m04Nv9gtO6qI14aUfO1JP6OmbfQ0jN6Tv1Wduruz/RfZn8s1dtf8VV7NNzwhp9meqFqWd3cbOW7GmSNhNdV+tTt0w6yZs+HaNzZIz31p1Mtqll6lHGat1TvKTvPWBvv6b97AXPqSf1Tb5w0pR5pzrldH7m6rNK7s5KOkbGv9IG7TvlzBgZW/ocszcw+Uja9j079R46J6idV+OQlzm2xuk8cNI4aejc9ofX7GX39qoemPYnXdYI5k5yX1JLPrctz6yd6Nph6ueEsanvlMceqKl7SJ7sR/Zn6l9qu6vtqo7UxHNqerSfU+9OYNfnCh0fMv9VDTD5P6rLWuxv95s41pqkPrjSmP1KzJXaey7ch4yf+aZaU1/HPOmBqY6udXp/PstTP551o0jOXFEIzn3Ws8B8Q0E3TH/Jgnm2ITbOy3FF6tEv9WaT+9LxbIP1Tf0J+tgX4p4+PLIWSFvog21/uOsdz9YN3XvJ9Y5pXvsF7Kut7cE+Ja0FrdaPv/HNZ/yp7vQ1V8Zmbryp5rYXbNkTY5t7iiXdJ+ba8pp+xMmetZ7O0/vsYSPs248+j6l/6Z+9nM4yzyZ12Bv3Mg503kd6x6txs95m0tn5IDUZ133WT3m6PyfdGV86ZtaNbvbv6Fr0M27q615MfUj75LTOWuqcetd1J70/aUqbR/sC1JqxrR3N2QeeMyZz8iRT/cT2vJruNWRc+/QIXX/HbR3E1cY83gfPK2sxJuvZ9wYf8pgLW/yYGx+I0/2TrEX6PE50z6wlNRPnlBudWXf3Bk7avZdpm2TejJHrxlCD/ZSuD9I/9bPWPWvb7vOJ7os6s695bth27hPYZU3EsObOw7p7kHm0zV5qi03WepUDupbUx5wcnkX6Jdlr6PPo/elsyZX18pwxmGMjHeM9dSfaphZim5s6Mpb2vhem2og15YKuGzJe9xKyn/msFrVOsYX13MM287BnnMYasybm6uhYydQfddtTyLoga2G9YySt/XQm2mRsIUfWgL9nApOPpG3fs6lWmXQCOsiV/SVm6tM3NTLPHooaUj+xsmc8s9Z6WOuYxDndb2hdU+/Shr3UAl1v34HUhX/Gx67rSPDL2GA/p3NK8jz1mWD9VF/fEbSoP+NL2k/7iX1yn7m5U1M+W8ej/UzbK7puuTvb7k+DrdqFGBkTmym3tQo2zO0Xz1NtXYtxTufQ+dHWZ2fdXQt0PuzsSdcKzNV9d34JMVODmpKM/Vae+vEMPBgGIilIEV4QhGmTTbTRDJuIv2sWLVmgvvrZkBzToacd8Sa90hfBy6QvfnmAifvaM6TjQtp1zIyDhskfrnqnr9A38+T5pA952UuyB4y8/Ff2CfPUkn3v+KxnDms0T/pC95y5ZM2CTWpJiJuxst9TrKTrSN/sd/eLtdTTeVITeBcc2Y8+j+neENv+XvkCc/uZfWadOO5lHOi8qZncDOcM49jD0/nApHOqszXxbD7yE4M8qY2Rvec5YyR53urn+eosu27GRNrhr1Zgzj50L6Y+aH9VZ5O9Ylz1tem+TJo6xqN9gbSx70Afcp1XYS9tIfuYsG4chn3qXkPHVcPU24zZcVzPnqR9585+2cuuhb2rMwbPKn3J0/r67jCsu89SWEv7jilp53PeFeb5nkrQoK82ucbI82nyrjpYQ0f2zpjQPtjaP17TT9uEPqgJW31Z6x6lLTDv3BPqZaDhkfcgz/owTuelprSVKU9q7pjdyz53R/b02Vqmc8xhHOsSnlMv55Q+09lC1ouOjNHnMsVwn/Fs3aJtas5YkHsMtCTWkX5ZG8Pcfe+hY7YPsey3fUgb3xdT7CQ1Za8BP+M05sw+dC+Zu8cw/nRu0/lkjdC1ZG6HPHJXsr6ODX2HjSWTj6QtfcjeTLUmnknGtpf6WI/6JetmZP8SNWQPuxZt+lz7XETdjvRTPwOm3rFnz9jr2oB14xhLWlfaTeef9FlL95NBX7JvDPNmnvbNenLPmtOWftkfz8GzB/azv/ZlqgFSb9owN39qwoaY1gXu6cOrqDEHvr1uTRNXZ9v1Nthbh5C/a53uFBDbvD6jPXvisCe5N/XQ4bl1L/TJs6EHaO5aoP2zJ10rMFcrpG+fX0JMNOGf9sm09ixP/3h2RTZjWZblp+IHvV8cy/KT4A+H0x9aP4WrP5CWZZnZ76579rPlZ/PoHccm/wN8WZa/zas++/fHs2VZlsL/68Wy/DR+y388798Ty/I8v+X9/5Hsj2c/m0fu+J7xsizNq/6u3B/PlmVZluWX4P9k/aezPwAsy/Psj2f37A8rP5tH7jj/LXr1/8xuWZa/x6u+G1/649myLMuyLMuyLMuyLMuy/Cb2x7NlWZZlWZZlWZZlWZZlObA/ni3LsizLsizLsizLsizLgf3xbFmWZVmWZVmWZVmWZVkO7I9ny7Isy7Isy7Isy7Isy3LgT/x4xr+4wr9A9tmQk3/ZgcG/7sO/gPav//qv/7n7s6EOa/stNf1GvHuv4Dv/a7pf9R5fzrzy7i3LV/LZny/k2n8p7r/D3xlv/VdkP/u7a/8+Wt7Ld/5767fyk/9m+Un35af9i8B8hu/38f/LX/7vrl/349n0R+erDpgPpmf+eOsP4t/049lVLdRM7b+Bn/Yh37zyj4H8cvY/Dh7pi/dBHR/xH4Z/+UNcXnXWz5ztFSc9r4oP/Qej79ff8jl7x6vO/FHs72n8Bj7ybwi5ew98xGfkxCN/0/j5/SreWhs9+yk/nr3l76OP1Oj79hWfucvncHUfXvF55GfQ1Z3jHk/3Bh/WHT/x+3bqL7U883169zn+Vu4+I6fPkKme70p/HnHPHtWeth0H6F335r2QM++F5+64uv9oTdtn7or1kf8O7kvm+QzuPoe69lOfrNPxE+7x/nj2QUxvat4AP/FLZoLaTl8ypz8OfyLTOf4krs7pWfhAe8WH2t0fBm/hK97j341XnvUr+Aw9r7qTP5WvPPPf9DmffIe/IT7iM/KtvPqc31obfzs98h8RE5/9OXH1vjz18yM1/vS/Y/4iV/fhvZ9H/gBxlcP3ad8b1vp9yPyn3a2p9qv37Wdy9xk5fYZcneV341WfR6+Kc0X32rn3pOcJa3mOnM+j32HaPvK913GfyfMerj6H0HB1hxP6l3F6/h15+sczCqIwR8JhuU7jwMvtyB+P0j6bfPLhNdf7DUPO3DemB5z50tfL70iNCTGMqcbU5F7H8xLzamy02iMwXurKGGmLDubkc781p2/upY+6TmQMbdWZI8l+9P4pN/1inneL58xlb4HaPQv3r+rP3ulLPvb8wMtY5upzZKCJGBmzz47Y2QcxJyPrabqHxgXmuZ99BHS5Zz+tsdFOW0md3Tvn9ka65tzL/qQ+Bn3IuMJ6akrS33PXPrVn3/ossyfMr3pKbPcc+ttjR+bMWjtmkv5pRw7mmaP7BPY3h/r6TOyp/dDOGMzdS/Rn2HPo3mT9zI1vDex3fGo83R3oPWN2bnuTNpB2V/1TF6PP63SWaCO++/a374WQo8+U5zxD4iWZmwFp77Dmzt1nYj+t46T1DvuVoDV7TOzsl7rV1LnzbiXYGVtb1tybesYwnzVr1/0zVsZnaM8rNtTinjWccoC2jOxD927S0zUl7JmPoRbWXct8kNqpEzpP+ncOh7StEJP4ue+5nvrbpK9aiTH10OH9h9zDhxjGga4rfVNj9zDJfjKgz9H1pM9eWuMV9HjKkdoZ9LH7xPC+tH3SPZKOl72TrtG+pC3aqAOuzoM+575k/0/3CFovscAeijnAO5z9UavkHWXYU8i91Nbnlj6pc7qz0vdOXX33rnoipxzGylfIHj0Ctt3/5KofzM1HzdB3wfXsd8ZIW4b3qs/OHvA8xQd8masZH2uT1pd7E2nnORI31/scOz4DPMuszXqhtYlzhn2Q1nKiz1Faq2fT9wrN1o8P88ztHmjb94pBPPzz3MzlyFgnfQn2eQb2OVHvHX1fHqHrmSBmnrU155p0P4gvd/c396jZs2jM8QhTfcS8q/mreerHM4rMC5IXpi+YnJqbvpB2Jx8OY7oMyaSDOb6+McirTV8y59omGVu7zMXcizjF8WICGrL+tsc2e5C+rGcuXpnL5AtZN7SGhHgZA7+u9XQWrKceuMqtfc8zBs/Zu5xb/yO90ze1s+Y+ZOzpHLFXK0xnxzyh9vRhnhoFXd2n7rvnCVmrfRB8mWet0jUIubS3Lufpw1rm6pqz3u4PerOmjtX2SdYL9oJ46UNuc7CWPcM/5/jlPHNMtt6N7jdzbbumE9hkPWhWtzG6j55H03vqsyf6q5+46iWnOlp79gPSR62ATfqpp/s0xc85MfueWUP7YqetsI8dsJcaeTaW2BfrAp6NS11dv3Nry33WUtNUT88ZwrNnRNzUxTzrwdZaoXvNPP3Zy7m1d08eoc8COh9amRs/96kl/Y2X9Yi29jltpxp6L3sGrNlj0B66x8A8c+S9usqhXmBfG/ULPdH2FC9hL/VAagLm3rOpJsj1PjtprUDc7p9zYuac1/Q/aZGug2fqTH3MUysxc5751W8vnNu7rG+qdYJcxgOeOz+xJk45iJExT1BX2tGfyQ899AW8U3lfumd5Lt0jcrJ/1/cke+DZqQfc71zdH/xyDl0z84wt1q0O5+YitnHSjljMjakm98lnr0B7yHuasK4NtB17rIH5Tveh67Uu/SFrO8H+ZIMvsbpf2Gbdd+DLkOzbI/3oPjJPH+fWnfrsodqdy1R75+S570D6dMzWh5bOIdi2NufkvOpz5wXysMYeEKNraZ+sD5jby/Y/aeo7IuhIe/Q5bx/W1eG9cN69Sdsp93SPrAmY26N8PpH5oOeQtV3R2h7hzmfqAXTdwrqwn3Py5JyavL/msV/6di9Azew7TjXg371rXd+Rp/+XZ0kWzfNULPvdmLsLP/kAPtNBJdNBME8/Dt9cj9hL2k41cMn0m/bJSZ2ArZcS0t4PiyRzT5qvfIX1/KA42eZZSNt2rGSKe5X7EfvsbfcO7O0UK/s1+TZ5/tM5doy2yXOGKcbU44m2676gUy2pW9pe8Hkkf9aSdXefu2ae7XnXn+ch6T/tw3S20rVje6qv43SPsqdZM2SezgnGMkfGbfpsIbXls5Az+5x0vklf10N+h9xpgOlOQ2rgmVzt3zHJfbo7rRfSftpvDT6fmGqZzkYy55WdcAbWM/WzNRLbc+vetNb2vbqT/QzGyxyPMtUCrKkP/ejJ8zrVBpN+YM0eStrmc55J9wtyX/JM73IBtT+bI/t1epZJQ9J6gBjEkoyLbeeAzINmbLIOmPQ1qWfSnnGn/QTbrEOmnkpqvDvffBbs8TPOlF+mfvQduIqh/zRa1yNM/WQte9D6wJolbaYeTUy9EPy9EzyTS534qW/KldqudAr7Wa9MvWGuLmPhmxqu/Kb8wBp1oWXaz7ySPq1/6ot0rEnvqSfJlCNjda1XmiasT/K+XPWjn6XvQuvB3ponrek/7XdO9GmT2qXXWh/PfS4nMvd0nsmkpevx7KS1TTEyb9v3XRDX03aCfc+mY+VdSDthbm/SdtKU/lOs7BO+xjqBf9pkfmF+dV7ySJ+aqYZk6gHgc5erfduHZ+uaapx6AfgRNyF23k+Z4k5387vx9I9nFElRjiyaJrieB6mPF8AD65EXpH1E2+kQ4JEDzoNJzTnSXjJ2XzrIN+W0nxczbSHt1dfD3FON7OPH6J5Jx3M0+YaRrodnck1kf8VcPeBkn/GzX907QC+6jdXDeiZfaHvPv+uGjtE2ec7gfo/TORH7ZMc8+5J3wR4kbZ9kHpm0Tne2z6xr5lnd3Z/p/uZaxxJynnqGr2cGrY8963EIz6ee8tz9Vxs2Gc9hLDUwpnpY6z5kr7oG6DqTzA3Ydt6sDdhvfZmX56nn6mzy7NhntH/XlT7Asz79XnBon3dS2LcPPHvvTmTPpevm2dwMc6bWpO+GPe/agbl6IWvqvA618py+ndeR/Uh7sH7G6W5NTLWA94596uDV+qnH/PksWXvS9xawU2+eA3auT2eLrfXmMO+UK2NC1n7K0THSLv157juUGnjFljHVKNr0EOxdU2vXmr3xbFJrop1DPR0T2DfetJ9gm72UPGPIehww9T7vFa/tx8APrDfXkum8AHtrzOfG+E1qvIP61MjIer1nmT/vnlBDxnBggw7Pszn1vclzsF+8Ep8Yj54HPnkO1tJjOpNJKyNrM3/2hv3pDrFu/iZ18mouz6HPLPezV0I+e9RgmzXw3Lane5Z0DmuzFz2/0jRhfZK9u+oH5LP0XWg9WTPrGdeh/1QL+5kz70HGll5rfTxP9xL0zWHu6f4lk5aup8+utU35GebFfto3XmIuRt7LPgN70dryPk89S+1p23Eg/XnO/I7s07SWZG7I/ILv1XkB+6ccV0z9SKYeAGupW6ae6Nu1Zm5qbv1TL2DSjN3Uo2ldjd+Zp3486wty1YzpsLElxumwJ/Rp8M9DlkkTc9YlP3hONUyk7VQDOtU67efFJFbWlfbTB2MyacYevytfbe6YLn7HvYo1aXivffY2n8XeTrGSk2/ej7wv0zlenR3kOcMU4wSxs/d9Ft2XvAupW9p+glqMgX1qz1qyd93nrjl1d/2pWbS5Or+rva49bdGSfh2HZ9Yk9fHMviPPfer3hPn6/LNHktpaJ1zlxDbrmGzzDMGaMs+dBugzFdbU4DM67Cd0zKu703qbaX/ScMVUS2pAe+bInNMZspf15n3q2qE1ZvzuTdO+5Lm6k1f9sA93/ZKpFrBeXtWOHfGzV1NtJ/3ZQ2lbtZsL7s524pFcWfujOdLn9CyThqT1ADGIdQd+ajvlQf+VPvwzf+qZYqa2U0451ZE9TX2QGqfe53sqn68wZp4rTP3oO8DzVANM/vCoLmyyf91PnjvOdEfpEb2aOGm56ntjTmzUR0xiMLc/p1zSOqdaTtzdNfWTP+0mP+asn/Jba5L90n8Cu6s723SsSe8Us+kc6p0GObKeR8A2e2K/4aof0L7Qd6H1Z/zea6b9zpl9zdjSa63vdAb53pCcT+eZTFq6nr6nrW2KkbT9I2Rd1JC1Zy9aW96FqWepJW07DqT/FOsEccyR4G8+mO7N3V1m/+o8r3ikBnsuU1/AM3e97bLPkLmpr2s41T3drckfpvpOtt+Jp388y0tDwY82A9Ifv76AE51T+pBlyt0HnAfr5cmLdyIPtC8dpNZpPzXzmpeLuGmP7XQpYbpYWQPP6Ws/0NZ+JzoGfnkOma859eaUe3qjdfzsLa+537286l3GkTwXtad/a3nk7Iwn3b8TfbY8e37QWtKe50lX2k9kjLTnlbm1ZO/ck66ZZ3X3fci9hDXGVZ+Ik2djHPTneurrfMRP7Txnj7IfvGZdCesZ50TXn7Ceusl36jF0nQk1plb1mVcd1prneZW3NWbPGYJN9jlzZYyOP+k2jrZT74CYqQEyb2vkuWPZl7Qjv3pZz/qxtVepVbKvwL6xu3ZIvZD+3dOGvenMT3Suxn17krGbqRbIftprnrsv1Jb+xuvzAW3VM9mSI3sNaumYGathvXtOzLwDWftVjvSxB9C9S1v3so6m9QCxr3wk6yPG5HNXX94799UzxWSfmDD1N8E3/XkmR/p1DGpvverjlXn3PuuZMM5kR+68y917/Ky3yd4mxGiNU4y0A7SY21onOh7ndDoH41g7c+x5PfV9wrP0buDfPtZ6Og/y4ZcQM3twwjOc+ggZGzuf0Zvz1mhdcuqlfkAsnxt1mk/bU42s5177A3rs+4mO0xjXuoG4WTswTxvBN/uS53bVD2Cvzy3PC1p/9rvPrKE3XUfnTJuMLb3W+njO+qX7ai/MffKT9ofuRdu0NmDtdEdOd/oO6+j+8my81saeOqbaU3vaQvYN2p/9rnsicySdD5vU7h3IPuc59Dx5pMddD5jTutHIEPLlXPQT8rf27EHm7pz6Zm+S3mNubPQZ17uQeXv+HXnqxzOgKEceEK+552HkWl8A5rnvBcu1PjjH6TJC26AtD7EvUMdmeEESYlivB26dQD5zTvvUkhcie8Z627vnsIbUIeyr2dyOrKXPqeNIx+h+szb1SMyTZ37Kbf8T5hk/e+tz3p/W4rrD3mUcMb+D/bwvzN2TrKXPrs9ZUi+jdUjaYZM9ZC1r7bvQuvDt3kBrEWthYEM8a0GLmu2ZYJs1mxu8S9Pdzh5QC2uTXjndbXTmmbW+7As5cy/jQPa08zEyj5pzTOvZm6TjZz+6Bug6k8xpr1uHdXrOog72O++p55D3yPOWtDUmeTv+1d0BteawvtRmX3g+aZx6Z4zslecPXX++D1qrtL3xunZgnnozPvCc8TLfI2fOEJ4zV/fW/lhznksz1SJonHRmbujarKHBnx4ytG1t1pLr1tFxXc+Rfq55Dv2+y9ofzZFn2r1zzqBvaMk72LQeyf4wjNHrarWv0GeRZ6W/Z5p6GfiqJ2NKx0u/CfJoY1x6kncqa1K7eBcY2BEjc+W+g55gl2t5J5q0u6s3sXcN+tSozSmGeRn4mD974hB7dFpjTO/ZXr/qe2MM6/A9YZ1yOg8g93QOeUcYHVPsZQ7WsM9zUwOgm72stTVk/uxP9zTPsO8XQ7IH5MX2kZrU1XXif6J7x5hyeV6ehWRfGNP5AHtZc/YJrvrBc/YO8M9caE7d9kCypw5rsTaGveK5z8s70rGh11ofz12zZO3kwC5zu3e6A56B8bsXfXatTczjsBdAvNybaukepz/2rhNL/9bmfYepZ6k9bSE1QvvnOTuw8ewc2buEXN4BYS1989zIbazujUP92HVsyboc1qX2ztt2ExnX59Md6V5m3fgy8iyS7m/a4Zdxr2y/K0//eLYsX41v2uV34RfNd6K/TPpLf/n57Jl+f/hj6vRHpvgH2J7jsizv4ZHPm+UePo/zP/CX5afh3xUfwb4/fi7749ny49gfz34n3/Fc+8vtI79Il69hfzz7/jzyH7P7H7zLsryC/Sx5DfvjwPIb4P+I/up7zGfM/nfsz2V/PFt+HPvj2e+EP7Tyf+X1HfDHshz7I8vvYn88+/488h+z/IGL3bIsy3vYH89eA9+r++PZ8tPZz4Ol2R/PlmVZlmVZlmVZlmVZluXA/ni2LMuyLMuyLMuyLMuyLAf2x7NlWZZlWZZlWZZlWZZlObA/ni3LsizLsizLsizLsizLgf3xbFmWZVmWZVmWZVmWZVkO/Kkfz/jXMl71r3H5r/Atn/tP7vY/Gcy/zvhZ/woKuci/fB6c9V/t+Uf8S1V+bj0T+yP+me7ltXyXf4H46js2796rvod/G7/9X5L+Lv+y7VfoeOYzdznj58jEb3n/8LcmNTK+279AvnxfXvW59sr/Vr6Dvy+/6o5/Ze5n2O+O78e3/fGsLwtvZNbew0f+eMbzo7HT9uoPgY/EL2c/ZN/zR0fGsZ4c+eHU+3nGPYf+MqBvrTP3PxLqOP2Qg67P+hHvo7mq87Ohp/3lRq858+n9xnqORyHPyc/3imPK+xGQq98Pwvmop8/K98y0zzP7xO37mjEZV++5iX5v52iNz/DKz+3fyns+v8V7857P0quz+s7niK5+PzxD3/3pLE7vr+QV5/idecUdO0F/+7vixEfqOEE+P8+5a2+9b9yP93yeytSDV8X+SHyvTdy9f/B79DPovZ8J7+GZu/wZ5N0FenM6g8/mu/XqK3nV59qj39WvyPfo+fXf4Yxnzn16P/+Uu0Ot+f47QS39+f2e75rlzI/58ewVPPqB8AhXX+DP8Ko47+Xuj44T/Wbtepzz6gctz5Jv6t6D/nB2nqD7Ved6xfTBJNMH80/lqs7PpM8emNvrPnM05xr34pEzod68+/j0vRRsW9NHQZ5+PwA1Zp3UnfrxQ6dQi/vYop24XWPGwMY74Dk8wyvvEDr7rJf/DmeX5/cWPOf33O2rs+I+5L38TqA53w/P4vsKeG/1e5f9R+7wK87xO/OKO3bimfv1kTpO9J34ar6iB6/A99fEK98/7/1MeA/f7a58Nz3Jd/5e+Wxe9Z5+9G+uV+R79Pz6b0o/Bx7NPb2ff8rdefT91z1aPo6nfjzj8LxsHCYjLyNfWlxQbPKwsZnsAXv38PPNmIM4fSnaLi9WrucHwNUHAtr1yTypjyHky7l9AXyIl3XnG1Tb7KOj40LXLl3PSVPGl7RNnQz/+DjVnmCrPUz61ene6cOOPWwSzzl9stdw6o9kfTzL3TmB6wzspzzESLvMkevZpyk3ted5YSPYWWfai711ZB36umcvM5bayOkaw3p5zZhqEWzN0euOrL/19rlD50ioKfsDrZH9PItHucoLJ71gDxz22nuc+60t75HncMqTdJ3tR1x7n/nVxt5dn7q3d5x62OeeMVMbA33EyDXPHL2uTdpZy/vRNapDMl7qxo655zH1kXF1Thlbf+gYrZd51p85so/YYJ/asgZgnr3GVn/0ZTyH98Paex2yBuIwsg5Jf0bevVzPGtXsXpM1AzGxMzZa7MUUX1oDfpK+jEfJfvOaMa+wJuzN2ZpPmjzDJM+D14ytvow1nR30HRByoif380wga9Eu75BYu/R5kscaHe7lGsPaTro7Nnlz33n73UHe9Muzy3nWOvWQZzUy8v6w51ybzJu2kLWQB7qPDGJlbEgNjNzzXmd8/E9MOuCRONjnHq8TxGAQT3vvAhAn58Zq29TCsG79XZe0Te34pT3DOwfdk+43Q7IHud53QK25lusZJ+lewKSHu0Nc4iRpk3vT/abuibbV7tTDXGNgB32/XYepzoR9ewXmTpiTAzpeni9z/bMnaX/qBXTd0uvm9LxSA3m1QyuQM/O2H/VrC9gawzq6xwz9056RZL+wI16ezwlssodADM8B+iyM23ryvXDqcYNt15x9toeOvkP21P3sf/fbPMJz1omWjtO12yv2M1fXkHs8EyfjX/X3L/P0j2c0LC8Fcw+dxjPPZrOWbwz2nXtphTjudRzWvQyQcbi0+WbwQqvXeV9Q0a4hfl4s/J23D3nV4wVzzuvJdsqd+3DS3euTppxf6Wc9a/WDwN6daK1TPalTTVNc1vFPJh13dSfUlPqwc353TtkvYA/9E8TCPsE2dWavOrdzY1iTdbPO3P5oD/bIve6Zvt3DtneOpq4ztUPb4D/5nOrveBN9JxP0Z2wgnnX4nDU/CnE9h4a9rlPIm35od26Pc5+5PVCv4Gstd3SfvBvk9PmKPqeJqd9XUE/3qe+Zc8/oVG/nnmI32GevsU+f3M9zguwnetCV/XVN3c4nOjbP+PX9tBfeB/yY2w/0pv60bY1Tf5hr37HwI4Ya1ATqlIytvRq1zbNKUgOQN3Xob372MneDvzVD66fXqQ9dp3h5H4T8Gb/1nuie6ceaI+MmrLN/OvcrTd6DhJo8D+vvMzhpEezThpjOzem870Tr90w8o6S19HnaQ+fYdm+ytivdGbs1TvO+GxP2Qn19Hjzbl6y1e+i8fa0t9VhH6mtbhlCX8+yBTLGzp/irk3X2jdf1J1c67uKQL+vDl/0JbNmzz8Y2Fr7Zm4xjXn3Z73OfcrNm/NaOf86zFm0nUgeQw74Dz6wBsbFvraxpA8wzLvbGpCcZP/eg9WDfsfN88e86jafejCdtC6xlbezlHB2eKXR857zm8wk1CPnIYbzc937J1JecA/PsVesX86gVG/xYP/Wj62M9e6kW1nJ98lMjr63XefsBe1kzc/V1Tewxn+pvurfM8RVjibl4hdQhxEuf7leirdqxU499yDrYM5Zanbd99hvULjxbB7Y+G8d59wjIaV7jag/MzY1d7rPeNVr/X+dNP54leSHzkE7kJekLk/QB56WYLsiJjHPKZ12ZbyJr7V6gxzdC2gm2Xrq07TiQ/lcXtuu50gQ8n/T32Zk3/SfapuOyxzz1+wbtdeb4J1P9J61pcyJ7dnVOU0xqOd27jnV3ro/Yk8t+pG7Bnv2pjrSffJu8K1Od011KG7XIXf345hlOYHuyOdVkXkbqfRTPfarF8SjZo+k+UdvVGbWOCbVlXCC3eu9i9NlO9Hvujr4fkOcvWTdapzPt3lhb15zYb5+JgX57wdyau0f2tJ9l6sWphx1buibIuJ0j65l6m/bTfuo7aTVH9nXSaU2ss59M9tJ5p948olNOPVL/lfama5nOfeqPuOdIGzRmbG2n2k41wZ2maT97MJ0XuejzM2ScU87TGabe5lS7tnex7u5L6tZ3qv8ZzUnrh4xFDO9e2k49TFvAdjrHSVvaNpl38s3Y+SzUYr/yWZin7hOp4y5O92Lql2RcIZZncHoW6p36LJNPk3ozHrBODJ+7Nsl17ZI8u+kcoWO3Furo+qRr71j4Wkc+S2qe9BN76uNk23S+PpPp3KzdXk25E2Jar/HtHa/eMeMm2at8hqm+SS9Md3ki+/HIvYCO3bZTXZK+U44+j7TpvND2J7AhTo6MNcXJOqY+tw/P01nAVV1TbGzx6WfJXnS/+57wnPcoSV13efJZUnvvW2M+Zw/+Mu/+8YxGnhov+OTwkuB3Ogjs8rLkpcicjRpzGKcvaJJ+qQmfjGXe7kVe4OmNhK060rbjwN2bUrqeK03Asz1s2+ns1ME49Y096wLj5iDOBDFzn+eMBdkLQWf2RJv2FfZyWMvUW+MYM8n+NR1r6gNDm5N9kueHrbqFffxY7zwM7Sdf68thrqnO1AJtg3/2/65+wL/Xkkm3THusdfxT7BP4nHKCfTvZcDezXnukH6+S7zl0Zn8B++zpBDbtR858L2OT8wb7jtHg/0wv+34APUNLj+yla6mXvN1v4mt76hH52cMWf16Ni59nYZwe4D1OiNG2jKmHrOeZy3TeaLTH5Mge5P3Br88i7dnv3ucZ25cmcwh5rC8H/uhNjTCdlaQGIE73Jv3bvrnqEUxaTrVn7wEbbBtrvwM7tbVOOPXpqqY7TQyek8zTNQr58GvfBD9tGMa5y9n97jNKrmqH6T7c7Z90GzvXhDjp45g0J9nHHGri2V5krVMP0xbSPs+xewRpC12Pe5NvxuY540BqpS5iJ9MZyEnHXZzWOPVLunagHmNlXJ6zx5D+0/sl/UU9OYyLv+8FaO3pm3EzBq/dH9BmOkfIGNBayJdx2cfHkbV3rPTlufuUmvDjOWktMtkCZ8K6I3X3mRA3bR3mU1uuNeRjD1u08mpO5ubjOXM47FU+g/X16P6BGiZO/ci++zyBP0PSD/p8iG8uhr7tB23rwGaqqc/vRN45Ya4WnrPXkHWSt/vcuacc0rZgXcQ2j+RdnuKmT/c7fYFna7PnOdQ15cke8Nr9T5+0hT7fzN1x/hof/r8841CyyXlJ+sIk5Mk3Qh7wdEHAg02/nF/lE2skFrVYG2St3Qv0eIHTTlJH2nYcUSuv2jboy3quNEH2rW2ns5Opr8J65jjVcyLjtl6Y4rVW9fHaEDN7ZF/h6pymmNm/pmPd9eER++xH6ha1TnUkJ9/sdeaa6iRG2reNWuSu/oQ4rQ/IebqTXdOU7+peTKDjlC/p+yfoyZ5kjyYtGed0RtnThv32mc7u7izQQP4rTjWfmHSg9S6PoNf7NvVGsDnVpmYGPaD3aOI5dVz1eerdM704xZ5qyridI+/P1Nu0J1/vM7ef+ZxMd/Sq99N5Xtl33qk3j+gU8px6BJOW03l0LdO5T/05kfE6Npz6dHXud5p8TjLPpCMh77Tf6xln0pQ5+wxTb4PP1Xnexer9K93pi1/mvbt3J4iRcRryeffSduph2kLan+qQtMXOZ8i9yTdj57PQF/rTz3Lq3ZWOuzjdi6lfknElY52eBZ3UDVP97WMPU1/OMx6ctLvuWWSMySfPLp+TjAGthTqoB+hZ1tq1d6z0zWdJzZP+1iKTLXYZv/PxnGfS2k/Yt6xLzMGrOpnrI6c6pONP9Z2Y7jJc9SPvQj43xMjYbZt18Zy2qWvK0eeRpK9c2SdZp+TaFCfr4LXvRftMOaRts/Ypdsaa4mYveFUn9D3h2XvEc+pIXY/k8VlSe+9P5wuuT++dv8KbfjzL5uZBTgeTB2vD8zIzF+baph/kpTBOxuXwXecV2GfuAecb6UTG6HrI7yXry5168zJK6ph6omYhBnaZo9FG2j7zAM/at/5Jc5L6k87RcRNyMAQ/bK2dXrcv8ftO9Tle5Ux99lrfqWb285zMra/9a7K3wjx1Jp17qiG1Y8u+vcLffGqbzge6X5D25jbXpIU+pF72s94p/1X9yaQPyNlnL+1jD6wB2M86ej9hb9JATVk3nGxZS1ue+4w8P8j6Wiu+zLunMNUqnl36kSPPqjFe15Q+2e8pR4O2zmmeKz/B1/qu7oFaJtgjTurgmVhZK/M+Y5niu5ZneYK4GZtn/KgtY3Rvumb3efXZ/hhL+47l3cp+Zk+Ya5t+YOwJ+9B5+h5Jnim0js7V9k3b01vm1D/N0ZX5EmL1HvM8A57zLIX4V77dJ+fqSvDJnJ6ltneasLVn9sfz4HXSL6f91oQG7awlYc+c+GVveD7Vfnee+krXnnnhSnf21Wf7RozU3KRtcnWuwJ53ILVNPUxbSPs8p6xD0rZ7gq170Hmm2FkrfTEe690n5lNvrnTcxcFXTYAvY4KYWRMx0jbjoif3PAd7eacLuv/mM3/XbY6m42QMIG+eG899TvpKx2gtWR/xMj7r2fOuu3tDroyNr/GmmluLTLbYpRaeM3fHsh9Z+4krO/aI7b49Si2e94kpPtqn2htje67M8bvqR98F1vtcoXUTI/2YqzGfAbuMyTxrxDbPJ+maiMOcdcCX+QQ2HRdtamlfNGWuyZ+5uWGyEdYzft4F+56xsLdvrLPvXHv71j3rXGmbz9ZoXucJOu2R+/pD+qctqNMeJh3nr/GmH8+8pIxsdDce9El7LxAwd8+LCJmDg+tL3XE93PQjHj4ecH8ISPow8g2Q62hVo/mFPPoRL2sBbNWRtoAt+1mfl7b72eCDHYOYvErn4dkcrd98DPQbK9cm0JcaO26Tehn9psz7wJjqv6qrUU/Gs5a7c8qeuH7KA9ql5vRnnHJPfcs6scUnY2Xvuk6Gdeib5PmSB5vsKWvspUbtGd1z1syXpA8DHd3XzJFM55p+DmvLmhz2yJyTxu6rw36gL9e7l4l9Y3AP1G/+PDP2865kHmuf9OKjXQ5tp3oeoX1SK1rsB3nYn7TJdHagbw7Wej37knvE7fqvdLCf90vfrA36jPUxd4OOtGd0TMk7kXenzynrQGf2oO9P5kcrsdI+Y7OOjecHWW/68ey6XN2nzsNgbSLvkHTfk8m+SX97Yo/si/u5N6FN9iN9iXci+8bIGNA6TnfWHkqfO2Sc1tT3glieB69tn3eTcSJtiGmc6f3BXt6BzKH96Rzw1bbPkzjdxyRrt79pm7q7r/rqh236khv0O51fanCYI/2IzwB7kqQtpH2eY9cBaeu+I/eAZ/eg74jaHHmu1GpfhDnrzZWOR+Kk79QvISYa8U976bhZPyP7CK6rdaov7yS9w8aczLNnqT39GF1v6oa0zTOa7gB0jNbSfc/41Js5Uit52nc6X8mapbXIZAvkytiZGy3uWa9xcrCWtoxJg6ARG9GX16TPMX14VlPS9icdGTtrPvVjugvaMVK79bnOq355PtPZ5vny7J7kGiO15x45yKUu651QYw58k86bfQDX1Y+u7AnPqTVhPc+DkfSds39g3K49Yd89axWevUfZB3yyf2Ace0NO64X0Z6Rv2+Z9ar/W/9d4049ny+dAr/Nif0fQx5v1s8g3s/Qb/jeSX2Z/hems3wq96y/a5TFeeQ7L8ln8xc/M3wx/Z3z130P7PbIsy/L3eM/3z2f/d/Ly8eyPZ9+Un9Trz/wP6+mPV/L7q/xv5a/+hyB1v+I/mPbHn7ez/8G4/ET+6mfmb+U7/Hi23yPLsix/j/3xbEn2x7NvCv9Lqp/yH6yf+b/84gMofyjjQ+kv/If9X/0Pwf3S+Xr6PbcsP4H98ex38Z7/eFmWZVmWt/Ke75/975jfx1M/ni3LsizLsizLsizLsizLX2J/PFuWZVmWZVmWZVmWZVmWA/vj2bIsy7Isy7Isy7Isy7Ic2B/PlmVZlmVZlmVZlmVZluXA/ni2LMuyLMuyLMuyLMuyLAfe/ePZ/gtIz3P6V8D4J9D3n0L/GXB+nBXjp/xLhGj+rH8VtaFHV//azF/412h+0p3Zz6Kl4c5yJ74zd/f2LZ8zr3y/PvMvU/N58Vn/kjQ1Mv7Cv1y9/B2+898VaPN9913/G+rqv+8m/dgz/01/y/2E772P4D1/A37Xnr2npuQz/yXvq/fgd+aZv3V+In/qx7NXvHFeEeOtP575H9+/jVd80E694437UV/i5Hrvf1DxvvnMPzKyP/Y8x3QnuatpY83exRx3XybUeurZe3px9775LqAx63+kZ1/FT+lp4p1OuL9/4QeBj/hDpe/r1N/vxt29zc8Zbe/+fuk+vIdnzonPhkfv7ns0PpPnN/PI3wuv/ly86/3pexGfj/ru+Oy/S94Dfcj+9fvgFbV0jrfScdCVnz1o/8i/B97y+Z0a7/T/pHvzDO/93us7+VN4z2fde3v2COZwPPIefdXnN7keea++Il+/z5KsnzH1gO+1tDFW94/xSA8f5Zm/dX4i++PZk7wixumN94rYP5FXfNB+Zu9elesz/9joXN1za2JdsO8PU33u/uifwOf0YfqeXnzm2b+Vn6Ax+Wl64RWfIz+Vj/hDhV7m58FP6O/dvX3L50z34T08c07PfMa+R+NH3J3fyqs/F+/O+HRfT39DvoLP/Lvk1fT74DvX8srPlUd4y+c3vaOHE63/LX8T/gTe0rfks8/5Vbzns+69PbuDOzndv7vPxFd9fj/6+fuKfM+8B7FNXejszz/m6PnoM/rtf1c8/eMZB0PDGTSmD5bDcj8PjYPyYN3n2cvF6A/etGVkHvPmfpI6ePai5CA3OahDe3Owpp11nGJAa803S+okDwP7xl6kffaQ9ZyDdm0Lp/5kzxnoEXyYZ/2t1V4x8s2RPgyZ6jJna2TAK86FGFnbe+uGzqWGjq1e6T1i51qenTU7iC3M7Zk+HWuCuhhiHQnx1E3M1NR0b5OTnimnkJd86Zt6Ifuituns//f//t//8Tr1TbIffXZoSKa8QLz33BleiTH1xX5I+ndfkqveE+/R/mqXPZSru04O170f76kPHcxTW+YT1jIGA/A13tQDnrMeNQu+7jGSrDU1J6nbgY7WkhrTNms99b1zpJbTOs/ktgbySudxX23Z66771JNHzxG0ZWjLmjBPvex5bmpPjWgS1nOesazP4TrPp3iQe4zUljHxs66J7nvWBcxzH05nBZN903fHM2lf1wGfrBkNCfmpNWN0zXm2jOwZvt3TK4hFLvwyVudItGWojRjZ7+wNz3mWDmtvWyEm8XPfXra+9BNs0dpgS+xHyDwZKzUxsMszY5zsW1P65V6fY9+Via7N/onnAOwxTu8D+5f6rvqW/tqZQ7pvDHOxh63rXcdJK6DTuwEZJ+vPWvQFNHSt6u5zYEy0b2q60p9aGdbdedEozN3PO5P26gdiMs/+Z78gfXMvfTIXpI+6E+9b1pLnAVP80530VTwz4Tnjp3/2A051Xd2FiT4nUD+vkjbdK/LlHq/SvUhfe+LI3pzArs8+6XqsYaqpdQO9yn61H33PGvIcPLuui6E/sXM9sXcM7NB3qhWb7Ffqtgcn1HfF1K/249mRPWkteT+h6zrdZcgzMuZX89SPZzbNRnrINoCivDiQzdO35wzJWMYW7XkFmynkNfZ0UDBdhK4BWMtLQCznUwx8U0vm117d2mZ80TZ7SJxTXR0HP33tlzrxxdYczKVzZNyOg13q45k97FMbc+2mulKDORL80wZYUxeQz7k51AmThrfWnUy5mIuxJHWCfcIuewbozT7hl7F4Tp9JywQ+WXv3vOtFg72ZyN4mV3qu9rr/2qq57x1z9U1xs15qY5715H7mAeb4wFXe1vzsnbnSQE7jYuczpF/CWtaYZ6g25+qxTuITV/A91ZLakswHaffW+lhPX16ZT1hjgp5TD5ynD8+ZO3vCHN39fKL9M3ZrgT6TvjM8S/ch65SrvmKbuSZ6vzW3XvrR2p2jg7n5W3+irdrNa6x8Buw8C/Pm2VC3msnbZ2Ks7E+CTfrw3No8I+fCszHd63OSjNt1ECP9WM85ttmTO/uE9dyz/6Ju4xOLuTU3XWffBdazn2jNeOwxlyvtwF7GB2rIHHlH8jnJdTSlv1hL1k5+zxjYd24vnVurnLTISQc++N6BTdoRa/JrjZ2TGlMnc89kqok1zqN9rmoV/NMOLakn91MHoCPvgdqs2bs53d2OJblOnNTSfbvK1fHZS63ENVbnwQ9b9jMGfXBuPufeVXO4f8J99aKBuZqIm7kzNmCf59bxOj/PWSMwt3/QPUk9vGa8yRfQnLqyjq5pQt1px9xcrJ/iA7bZJ2z1pTfoTP/cv+rHVd7W3Hch0dZzIj459XGd3D63T2vBln3hWd3AXC1Z0yN07ob97ovzrol1ewRoAdZyffLL8+/anLcf4GceYK6+ro29jNewZx8hbbPuCXPdgVZrhewNe2pt7WmHpqwZmJ+0pm/25zvx1I9nWZBkA/og83Cmg2p7YntIGVfywvY+zzaY5zxEYd7rjxxM1j3FSF1ibVP8yR6m2NTipTs9S/Z4OiuY9NzFZe45WVeDDb6StUx15Vmnbpl0NnfnkjHeW3cy5Upyf6pNOucpLmun/uuTvZ9oG3XlyP7w7PlMsNf+xL/Tw97U0+4F5Pm2n/ph6hv69OU542sP78k7+TKf6ps0YmufyGf/0zbzyXSXJ9JuisOe+VMLTHoFv84/2Wd/3lrfVOtJ1xQrz3LaZ866YEtOuOoJNh2rydxAHca+q1vSJ0kt0Lnu4rf9BP7Zmykm8bJHSfZvqi31J3d9aF1p332BvIf5DBmL9aknUz7tpj5ad+eCyR6m3k59kN5rjc1VrNak/iT7n88TUy34GHPSmjk7P88n7TD1tGPkvUB764PsEb7aJ9P9arI/GVPSf9pP1DENczzD1CvmqYGcfW/Jl2eWZ5z1XjHFnbDHPhMfjeZn7tl2Pa1zysm87x8QZ9KXOTpf1n6Xq31bK7bWlc9X5P0hln2T7NW0n7Q+SB13+vsu38Vr/0lfxuz4gD135Kq2qzzoQ9MVd7qu4kPvU7++PBMrNWB/qunRvJMvfvY+mc4JfB/yOpH5r7SQs3ucOdmb8p+Yarsi82dNV/V1T9qWXnIWE7k35UBLnkPadF5o+wS/HjLFSuxjjsl+up951knuZf7pDmRdHTPPmPw+fyee/vGsL0w3YBqQzRDm2bBsNnFzD3o/L1QfDnPzG2e6yNTjh1FCLP0Z5p1i4J+2DvISX185vfGm2MSwrqyR59ad/uScckx6yIEfdB+BOevQ+qT75cA2dQka1JH55RXnkjHeW3cy5cJOTQ728/yazmncJnWwT8xEP8Z05tB+U8/plf3i9RQLTucDV3pYm3ravYA8M+P1APPxKtl3dLLHK+vkUjvPHZPxSN5Jc55VMmlM2zyP7K3rPU69Z32yO52354MWbGTSm5jH+rXv4f5b60tbYT+1ylQj5+hZTvsdK+3Rzn4Pe4K2XkvYt37AbjpvyXg5WIfprpo3dYPxe9jLtp/APnszaSae+qY7YL3YPHqOky1azdN+aa+GPA9sPQf09JlkLM8881/lQxf7PcjDmOqY+p4apfvAc+a40ghX9klrQkfHShvieBYT+JIvSR/2+v2S++T33kCeWdbkWusH9rTLYV5yTWvZI/JqYz+m+wXaOaylYwL7xpv2k6w9yX7d0b3IXnlWWc+UM/1zAFryvBJypf1UywR2aCMudfKqbuKot8+ePXsLUy3MH9ErmQMtGQ87Y93lutOatjznXkK/1cjw/niWSd6TaT9BW9+pZ/TjqxbAVo05jMdz+quvhzE7PrCPH6N7Lx3PIalzQl0JNahF3x7Cc9bpZwiQmz1eiZl1mLfHI3knzfj1+QK5p/X+rJv0sAZpB5mfutLHQV6hZtb6fCem2po8U4Y9zZp8nsA/9aUfdC/N43Cv/cBae2AznQX2vmca/DwDwJc16BqaR/oIWQM67CUYI4d6Mn/7QdbVMRxiXYzs5Vfyof/Ls2Q6qLbP+NOFyQvb+9PhAOvmzUsgxOs3LPOsM3VNMfqNlJziT/ZT7Kzr9CzZ49ScTHru4jJnHYg/nXHaNFNdqW+6G684l4zx3rqTzqV+57k/1Sads+MKa/Y8nxv9p33Ws5ZJV67Rr+5HMvWzmfSc9E39z/M9+cFd34yLZgYx7cWUN7nKO/kyzz7LpLFtndNX18mN3yNQV55JntEUhz1soLWcetoQg7yP2L+lvumeYT+dyRQr79C037HS/nSWDRqxbVgnvsO4MGmZahXt7W/3O3XDFD9p+wn8szdTzLxD7GW/sn/PnONkm3mIm35pP91DNHg++QwnDdj8/9l7FyNJluRKFryAGNACCpYGUAJCQMfQgicKQPedPTCPyKzM+nWbirhkeLh9jpl7ZFXF3JHOuk75rvrYueBkP/W282RPcg1a45190prQnPsI+NqPvJ6YakmfqeeZs/NPfUxaP0w1TKDJ2KceEcd6pvOFf/Yja51iZv2nnHKqPXNcgV32ZtrrjjPlnPZMTlq4l3Hu9jFRJ4O89BtfrrNfXU/rnHIy5/4VxDRP5qAmcjgy912ujAOtNW1PGvHP+tHjnFjETHJvpvWk9cEz+lMLTPGS9r/T1/HBGFe+necEWjs+TLFTy138ad2+8glck5+4j+7XVd7JN89Cctqn/K7zOvPlvNcyf9Z5B3aTxobY0/MB+Ge+zD/VxGdDjOxJ22YvW3OuTTmwP2mf9uLKntjZd/AePlyfyD26w5rQ1rVl/pxnLdzLPYGsq+OcIHfH+S6eennmZngQaAxzG8DcL5Rm2qhuWDabJqW9/ubuA8X11NTO2znJ05rz8AM+6oKOYV8mzK+9dWV88TCmHmrStmvsOPipU032izm25mAuVzmAufbkSH1cExP/9hNzqgVyr6d14mUeYJ714nO1LxnDHB+tO2m97rEQM9e5Tt3maT9Ab9aNX+rCPmtsTutdy5SbXmZu1rO/oJbs7RWpp/uWoI01+6Stvq2tSVvRxxpYZ04NqQHfaZ/hKu8rZwba1r3GLuFenp8TaLVWwE/t036zZlz8sBd1THuVZM7s9cRH6uN+9x//3muYepz6ph50rLRX7x3TOQB0n87VpEX9U21tjzbm1jr16aqvWecJ/FP/pDnPUGrXVv9JX9on1qavsayVOGq3Z8buOWQfeq9OGk51QdbS2hK1WAefzE99Z82cxjVP7xc1dI3mgTv7pG3tv0z9V+eE9kn6kCv3wL5I18J12jetH8h15SMZG5+pR10P19yT1OueW+sUM/3vajutZz+xIeZ0BnuvsLNX3J9iT/uHz9QbIE7aM0cTn+nDdebjOrUlaGC97dGRPr332LgXMPWvbSZSe+bg3sn3LldrzXMAbZuxmGPbMbBR57RvrNkvz+Z0ToDcuU4e5o/q7/1Wzylf+wP1nM5Ex4eMwXX62j80t9/EFB+so2vPvlzFz30Vc+lHj9zL7MlVP67yqjnBdorV+84cO+bez2ttmKs1awHWGMJ192AiNeJzqp37rKsH1M1ILVx7FroO7ue+amd9Qoz0S534WJvxUzfz3FPWzNOY1zxoY37qXcdu3eTJXgBz4k9n5ARxiZXarNW5udWDdnurrWv0gLl1XZ3lRB0/gadenoGbyfCQ2gBg7jrDhkwbxTw3PpsNmYvhJkEeWMimtl/n8D5YQ+JGO650iYchh+SasbjXmJdatE9tfXAmnUnmTT/3wpFaOgd0r5lPvtkXhnHUmftnH8Rzow9xX92XjvFq3XKqx7heu9668zzay9TpPUZran/0acvImpLuVfeC0bkgtTDMPe0PXOkx5wR+xMs+di2su8bI/Oknask9bD/o/WmfU15sumfM01emM9O22uQ+SeZnnPY5bYij1qn3rGWc3GvtU69ow5jqz/Ws5SP18dn7xbrnsHGv1EUu80096FhpD1xj4zCueRxTn6w3h3VNWsD7OdSXWrw2b+bKPfVer3WdE9jqR/xJc54hzrL29Ik1zzc2j+6jttnj6TnJNWO7lloyL/fzzLKOho6ZPtpI15K5HMTrNXzwPfXd/jLQmHWBawxi5BpxXTP3lX0ynQXm6W9MsI4Td+cEmGf8xNql96yZ9EPXYIzObW25r+2b+59rkPvGYN1aM6Zgk/HSrznVnv30jOUeCfeMbw7zEDfXMo9rqb37lmvZk7yfObDJHNzLfW46ljmyzqwH6In5sJv6x3zKm1oZkjm6n4zch6tcrRXfPAetK/vdfnnfHj3z3LVOIZ6xPbuP6tc+wdd4Dvev/aXt1T/Fzxi9Nxnbuh3GOe15QhzsyK9d9gFO8SH9rJ2YzK0NyDHti76O9DnlNX7CWvomqVEN9lPNaUMs7LLHrjE6f+8Ng7PR97NvzE96oc9W+qLN++zVqSbQjnF6/sylX/bSWh3kS93MXZO8x8h9zzXikCt1JRnDkbVB1sEw1nRGrsA2ewxXZ4I6GJK23O+6Wqe5+n7X9108/fJsWZbfB19S+QX9HfiDYFn+Bnje8peD6Re35X+z3xPL8mfzE34f+Qj7nb4sy7Lsy7Nl+Uv47l/y+hfPZfmT4XnL/2X22f+l729lX54ty58Nvwvkd+NvYb/Tl2VZln15tix/Cf2f0X4l/JL5G/+X5mX5KP5hlWP/C4V79uXZsiw/kf1OX5ZlWfbl2bIsy7Isy7Isy7Isy7Ic2Jdny7Isy7Isy7Isy7Isy3JgX54ty7Isy7Isy7Isy7Isy4F9ebYsy7Isy7Isy7Isy7IsB/bl2bIsy7Isy7Isy7Isy7Ic2JdnP4C7f+76O//1MfL6rwo9w51m1rD5Sfxp/+w4/XXvqG1Z3sGf9pw0+689/m/uesK/pMuZ+Ip/UZcc//7v//4/s5/JT/3O/ep/cZl9Op2Jn/g7wPK5fOe/+P2V/IbvqOXvOY/Jfu/+N/5t9Ft+19t9+1nsy7MfwGe9PHv1j9z2d/7IHwV3mn/iF8Ez/Zp+6OL7k2p6dK9egXof6dk7tVz9QQanffzMX5SeOTu/nc+olXh3zw7fGR/5HrziH//4x3/l5lPuvru+infrmOI90ne40nL3PL6bz/7D9B3nG/93fd99lKmOd38HmuNU60dfnvlc/okvIK7qfpSOcbcPH+WVfZj2/jN/Bj/K1Zl8F5/9HdXQ08+u6av4yjNylYtz/+pz+hN5x/fPb4f6T7/P/FQe3bfpd9rl/ezLsx/A9Etu8tEH/S7uHa/8knGn+Sd+gT/Tr6/8Af8RftoXKFre9Yv93bk87eNn7tmrz9pv4k+qdXpOfsovVu/W8Uq8K9+v7tdn/2H6jvON/7u+7z7KVMdX/9y6+q7mzHB2/jbeUfdv6N209199/iZe+b32UT77O+pP5ivPyE84j1/N3/q9m/zGfX90337a335/Kk+9POsfCGxmHsD+ocQ1m8jAVjgA+HGPNWNyX3vG1eZn7DxQHSP1qt81taqDYU4PoL+Apr1Qw7RGDnvDmvpam5gjtXW/cp6a9GsylkNSN2P6Jb+14jM9lLkPV5q7NoZ9SR7pe9eWcdBpbtezP8yz3tRpTlFLx8nYDHICOjMXsdMu14jRdWRfM4f6JtLfPvX56P4B2tBtHrW15jtN+GX8PFvc7x4y7H/bCjGJn+vogtY31db7KMRjPELnkdTEQGfvI0PaPmk/6f2zX3d0r+0ZTDoh9WUe564xxPsZr/vKvkxrp9qwJ57XaWMdxDEWtqczAtO567PSWhj4Eadjq01SI7YTasg8raHPmXkyNyNznHITCz/uuX4Xj1hZW/p27JxLx3UPiDndB3yYW4dnIOm9SY2tuTUI1xnb/eATso/EgNbNkOwNvklqoDY+p7qITxxtGJm742Jn37FVX9oZp2PlfQawzshaUifzKUf2iiHdU0g793nCPmTs1pLz7HGvQa5Rg2StjNaavWqt3Uexbgd1CPnabzpzDPyMpY/7TX1pa71XMbK2V+pOWDc3e3C1Z4KN6wzj350/63BkXxO0EyPPRNumRuzgpItPYgrXrgG29sv7rTX9O17S+zr55bpMMVknHnV5btRlHO+DMRlZH7ZX/eQ+c3xcJ0/2c9LmsP8wxfIM5LlovyR9H40N2XtssL/KYU3ExC71XdXrWutRC/fTPsme9tpV3ScftHgf/QxyTGR/GFk/czEm2JvU0PF7X/O7KP2oD/DHJ2E9+4fNM32V1mKN2SdG1oBPrqd+IL/nRZvUb4/Mbc4rvR2LkZqmvvX+MdSKb95XA0z1dSx7vPw3T708Y7MYwoa5aZDrbEba5sa7ibl5bpwwz9hJx9bOuOLmu+nY5bpzdRCT2MDhYS01cG1eclkPsObcWnKde90P5+rM9fTns3VZk3MfkMS4CTmyJrVO/r0Hnav3gfkjmqf+iLanvrde7bkP2OW87blWB6TO7ldeG0fIk7UDOs1L3LQ3trnJyVxdxFIHMbL+E/hnD/Hvnhu/UZ96oWtMHSdNeb/7l3C/+57aieFcHc6Nay0nLXLSMe3ZBPHTjp5Ofql5ysla6mTu/kw1sc68fa5qTYhHHGFuz8mb+Zyrv/OwxhDsW7s9ISbzzOV1r5EjNcp0v31z/7BlTf1qsj7iuabthDn0A/y4p572p74+H+ZKjJ195Vpf84g1WC/r9lyuct/pnuJl34nrNWSsyVd6zbz21D5kHubW2WjvunPjpWZyZ39TC5/Zq17r+M75ZJ4QJ2tkbmzrlav6tNW3e9N+WStrWSswpy5J+1MdmaP7d8qhXuBam96b7vkUT7BNX7QwF67VmTnBPurLWvcByJH7NuXIuBnH/pmDnK5x3z4Dc7V2XWhPDVynVuywTxvupS7sc36KYU7WMx62rAvXp7obbHMfct66EvrTa3f+rJ36mrj/asaGedavn71xPulinnnbBv/24Z6oRzqetJbeN/wyDnX4PPU5So30wTVjpi1wL/eYdW3Uf+pn75tztU31Z67sR8fCzjqAdeNOoLn717pOsVlTBzbMT7lSM3HS95F6ofVAa2Ke+5B6uO887ZKreN0fdWPTtK1zzwA51JJ2xMqY9tV1tKRu7UHbJmuQjPlsXxv8s8/2xVqt3f0mTq431pH5mNsTazYeXOk1v/X1vvHpNRDHub6plTXuiXqNP9VHzNS7/L889fKMRrvZXHP4aLoNZ4370+axCfqykXnIgHkeBsjNlSm2TJudcXu9H6Cs766GJmNd2Un2gLzkSnL9dC1ZYzLFnXo69Q26juzJXX8+qvku7uSXvc9ryfq6/tQ29Uta112evJbU3nWQ2xrx6x402RNJ/VMfk6xbpt4Sg7gnTanD/Hw2p/uS/ZxqY67/tJ6oYxq9Z48w9Yp7qcGcCetoldyT6fxMTHEnpp5kjt7brkltwnXuV+qYNBEra02yD1xPdXevgJhpm/VM9TJXc+rPvjfT2rTf2kz2kxa4sz3V7D6d9ugU70o3TOuTBrnSkvRa+knuXV5PTLkyZmpu/dkj7nMtV7Xm2nS+mXueIG2metteyEGu5NSb1nGlQbJ303rGB/slj+TIHp+uZapX7vp2uhb3bNIIkx64ioueaS+Suz3suoif9r1+0pl0jVcxTvGy1ryGrLtJ2+6JuSbu+gTp/4i9TLbMs6aENXzg5Os6tE33q+medzyhzz6fkns56dCe/Jkj/TJua4GuB4wH0zrz075P9ubMuJL6OpZ6pdfvyJ5dxZ40X+XKuNO+XdUrU/yMC2rks8m8XE95ruJNuplzv7mzNS75sqYrv1Nt3KNv9s5zJlPMtHu1r+2fdUraTOvJdAayhqmed+0bpNap7s4FGW+K3fu8/L889fIMcnPZDD4Zbhh43YPNAOyngzH59EOVeRrit30eqj5AuQb5AJiHT2HdGoBrdTKMRY60k67RHkwPHjFcz35xnTEc3G+muMyzJiD25N91ZE+87qF9a84+wyln5pDsO365h5C5ek8hfYhNPEnf7hc+1uVQ15QHjebhOvNA+nT9V7k7DrCubsneTX1Msm5hbs4c5p80cS/PiHUw7AWkj+CnLcPedEzI3k7riRqaac9OdC+yV/Y265lydn0O/NExnX/gfvvcQU/ah3E6b73/fV64zvpch6nWjK9tjjwL9iXz5/6C9SS5f9MZyBhcq2eKJV03dG8AG+qeamO0FphiE0NbPrPHkDWe9qiH8a50w7SOb/a9Y9vDyVd6jeuMCWmTNU5g2zpSS2rmerK151xTP4NrmXppzLaFtnXAVC9rvbeAnfsl1GU/Mnf3qWNq28M+T3V0zD6jXHeO1gvapb/XyVSvoNM9FWzNn1rMkeh/0jjpAWzdr8wBxMtz2voAX/x62Neui/isS69nDxNsMv6jMV6tu0nbu/OTTHt/5X/X12SKnfUZN4drd77QNvhnvwCbzmEfOp5Me8pwL+90uJ59g9y/XgN8en/TrvNAaul9m+yJRY887z3Mf3UGoNcb7XOcdHaN3YOrXFn/9HwQ13q7FzLFxza1O6yfPHk/8+b50f4qHvadn3ietyRj50hbYnHP3MD61FfuY4d9k73N8/JIv+EjfU3an1zmltRw6plYQ5Lnbarn1X1rf+3tedaNrb2T7MGpPnO09uUDL89sMp9sDhvCNQflavOS6SAZ946r2Gx0PwAZt9fz8EA+AFMefIkBxE3fjJV2wlrWnD2YHrxcP13fMcVl3g/R1DfoOrInU3+SO83Mud9Mcbvv7Ze9z2vJ+rjO+lNb9strdbSuR/J0T1N71zHtFRDjdN+eSMaY+phk3TL1diI1TTqg+8c194Rc2b/s5xQz+3nKKadeTns2gU32pnvV2mHKmZqbkxbsM86pluauJ723XVOfF65zv1LHpCnjs5Z1n/rAfX3apmNA9myqN2NwTQxH1pJMz0n3Bowx2Z+YbFN31wzZx7s9aq50w7TePTM3XGlJei39JPcuryeuckFr7h4m5iJm5qQv6ZdxpvOdfWymek/25CBX0v1QC58Zo2NOOpNpvXP1mXokR/qcrmWqV+76droW+zRphEkPXMXNs9e9kquaoOtqfb1+6lv6PBNjigfce6TuJm3vzk8y9enK/66vyWTreQBieg25NvlSe9q3TffL/bDu7kPmS676DO3XOvTnfsbJuK0FOg5YA0zrqaX3bbK3Rxl34uoMQK832KoLrnRm7EnzVa6MO+3bI/VO8TNug+1pXxPuW8tVvMmfOfebUy6xzkc0mqP3VuxdYnz3qmOmz7N9bdpfvUnaTOvJdAayL1OPXtk3rlN/ap16PuXqeF5P4H+1/jfy9MszDzXNFDaKjcvN6c1NpoOBbx++E+TO2GohbsbIhxH6AOWBg3wAPICpMw9QHzZsjUWO7A90LtaNbd5cZ67W7Je6/BK5YnqIyJHarvredXQ8NKXmJDVbn5rdp+yfmENfyL6rVw3aGxs9Oe/6UnPnUmdfg5rNm/UJOnPP0t94+uOb9Xc+Od0H7meMqTbzNZP+q7OQpKY+I9L5szfQ9WOr9ilm+l/1BE7rxDeHNnw2aQfktlenHk39pr6pN2Ac7Zlj37WjI/PlHjfY2aOm+9373/q5Th2Zd+pvxmfNvmo76Uqf3F/ypDbhvhq6T2AMa3mU1AvdG0ib7MUV6shYaLRmPlOnvcoz0TVe5b7TfdWzvlZ7au3Y0mvEyDqMpY7cx4m2b1InubumxJ5ik/EyvjZdu/oBvVf1Yy/YZfzE3tjXqVZyobfrmmJiY6zmVEf2vm1OOdIne9H+aeta1yH2Sd/ey9RCzFyzj8J19kFbcuS+XeUA1rXvc8zcHNz3vDT4pxbip1ZqyX52D4HYqRP7Z2K8UneTto9ol64b7vy5PvU16f4Ac31TszpcO+nK+lm/6lfHoH/MrSO1JNabsZL26zr1b7vcv+6pcC/PJfbuReeBzNH7NtlnXaxlrqRjtd6rswiZx3046czYXmvLJ/O0T7L+SVPq4DrrtTetB7Dr3knbYzf1Ivt/Fc/+qBPb1ir2R9uGHPYDu+xNzs3pfqI/azjpzb3qGPSEudqe7WvT/mjPfGoxH/qnnol6Mybz7FHv45Ve45kfW+ZqaD1Tbn1BfzG+9d7Vd7f+N/L0yzMPVW4Ujc2NEQ4G9x36sAl9kMANznEibTygQI5c83BAPvyAbdbhgQLrTE2p2XVHxiLH9FC0vfHIi33mSl3dL3XmyAclcW9Sj/ccJ7oOa+6eZix1t+aujcG95q7vkGuMrN3YqSvXe9+o0fj2VYijndfWnnGsg5yPnkVyZv2Zu/1Oe9u14CeuZc6E3N1X6N4y4KQpz0j7Zi9yDU2TdvX3uYPurfs71dD7KJlDm1Nv1cXAxzx85hpDXEvt+KZtrmVP8n7m0F+ww2+ie8qwZ8RMP66tCfq8cH3SN/U345Mz/VjjXuvL/NipNW3SLvcP29QEGSO1O6ytyT2C7g2wlmeFXPow1JVYb2rpuJmb0Rq9n/FPuR/R3T7ZM/c1bdzTKbZMa1kzIzUQN+uZaC0ZIzUDsdKO9YR538M/7dGfMZl3LO85suZcIw5+WbO4lprtsVh73+feFNM4jvTrOrr3nlHPHdd3ObLu9nfuIFb2MCFO7gPDOKC/ZI8ZyZRXyO/91tK2fZbzHKdv52N4fvDPPSA+6+JcH2Nl7ZD1el7kkRiv1J2k7d35adRg7Dt/5znsa8K9rom5tnzqz33yZ5zWBdozOj73sl/gnjC8to7U0uTeOYzdfq0DPBdJ7l/3VLq3uQ9TntTS+zbZEzN7lLkYPhMdq/WmznyOhNyuoyH39i52+uJH/LRPsv7p+SCG9abmvN96hHtpn73M+9iZl89csya4iod276tn6iuczmbqAPsI9ib12TdBj2snbe2XNWGH3yt9TSb/1mIuoLZTz8C+ZYyMz/3sn1zp7VgMNfR5c10yruQ9Rp6frq/jT9r/dp5+efa34OHJA7Z8Pq/2vb9EluVPwR/QXwF58peH38TUp9MvL5/J/gxZGv44OP1CL56b3/r8LcuyLH8H3/G71U/jK383X34G+/LswP7h8z282vd9ebb8qfALSv8vep/Fb/7jfXpB8R3fC/szZGkeeXn2iM2yLMuyfDf78mxfnv2N7MuzA/uHz/fwat/35dmyvM5vfnkGfAdQg+M7frnbnyFL88iLMc7q/gxblmVZfjr78mxfnv2N7MuzZVmWZVmWZVmWZVmWZTmwL8+WZVmWZVmWZVmWZVmW5cC+PFuWZVmWZVmWZVmWZVmWA/vybFmWZVmWZVmWZVmWZVkO7MuzZVmWZVmWZVmWZVmWZTmwL89+MV/9r5zsvyiyfDacZ871n8Qj/8LesvxE3n12+fnxnf+K6zvr2Z+HHyf/Vezf0kc0Mn7LvyyHTjWDfWb8aT9j38Gf+LvH8l6ufn68cn54JvPnYj+7zVUu/5Vvxm/5V5vpKb3908ifc7+J79LNmeZs/wb+mpdnHITf/AesX4h8yrsPmjlOX2Jf9Usu+bvWiXd+4f7UX+CnPUbnMz+k7/b1M3n2S/jql4KP8JU/BMhDn/OXIKDv+d3z7hqbzgfMv6oP8GrfP7tHX8mrvfhOprP0Cvl8sMf93Xaibafn7BHeWc93/8ygjme+09uea/Q/+3P2Ub8r8pl4Zx/foQ06Tv8cZv4uzSee3d9k6in63/Gd+oqur6T37I539edP4bu/334inHvO/8Qr54c++/Pskb5nLj7T/pXfN4jz7mfAeqxv0vdbvlOe5Zm9yB5B/wz6LKbz9ozud8LZe+Y7+zvZ//Lsl8AD1A/SVx+0R77Uv5J3fuH+tNrkN32ZTDz7JfzKLyATX/lDgPMz5etfuN5dY3P1C95X8WrfP7tHX8mrvfhO3n2WeEbyF8SP8tE476znu39mPPvz71l7+ajfFflM/NSfvcl3PMOv9H065+/ax884D5/Bs787/Uk/c97Bb3guv5rpuZJXzk/+PLvKIVe5fvo5nr5Lf8t3yrM883Pjo7/TvMr0nD+j+508+539nTz98owDTqMd4ssdRzYAH+Zshuv5cLt5Dg9QXkM2lvs8cNzTj+vUkRrSV5usJW2B2K458sUVqGGKY00Jdn4ptp9k3o6VAy3WlH0lprCWOdTPfe/lfWCePU899voEuVIP9t43BiPjp3Z7070zrwNyzrDuyRaISfxc98uh9TEmTrGh49p7YG4u8PzZd+eO9Mv7xATPjqSdNg1r9h179ObeuoY/a0nm6x702bGX+BArbe1B15v5zD9pA+aZA079O+WH033PniNzX0FO8umfsKbWrIth7Z3XGgAfa2ZI2hun98e8va8Zj5FrV+cDWPe+8ZNH+z75QuZlqO3u3HRNkFqzBueuMRJi59rVOYdnzqC2GZP79gldxFVD3s9Y5pjIvFwLMYmX6x3H+wzsT/vU/bae1jn1Ha5qZrgG2nafGebLPFOPAc2dh+uEdddSA+SaMSbws3fapz7ItVMcSK3a5ZzhHk62kPcY2Ns3eTRP+0HbyKmX7idkvLwvnFW0NdgZmzzQ2tCijcP4XOe6MSDj9DOMDyPt+1ziP93P3hC39Xle8x4j/ZK0sa7ex+yTwzxZW9YDGcc1546TLuzTTuxH1o2Giemc5Vngk9qyPte6ZnPc7Yf+5nbd+eTXZN/alhxZu/sgrKlDG/dVsre5xjV+rnsGuxfCOrZTrtTomGg76T7bf7DG1MW97PFUFz5pn5zOG3asJcz1Jy7xr2JnXPs74b6lltzfPkPuDzjPvWBkHxJzQdaYuRnmyF4zTjzbm+SUw7PAZ8ZiWJ95cy3ptexd+zbWkfrsnbSu3DfmvXdCHHwT7cG8gn3H6WeFgb85k7RxzwFb5hk/857ovjJA3dkXaxLytR9MuomTPU8/B9hPcnv/6sx9J0+9PLMpHiyKolg3P4uksW6eG2TzOo6Hv8EmN8zGgjHM4ZwhXBs3fdXrHNLWQwPapg4xZ8exzq4Lu1zDNmHdeiDt1WHPgDXumYPPjIl/+3CPIcYQrq01+wCT5sT8agZ7pAbnfZ3k/alu6f5y3f3r8+HcuNyHkxZ5JLYae1+wS9+uKfPaQyFW7gFk3awzF/JYU0JM72OT84zR8bIvrY152rKWc+jaATv1Q2qhVubdS5ly5HprnPLjT1xhrp68fgZ0G7NjcJ2a0xb6LPb5wDdrAu657h4573yQOVlPe/Op+ep85Hm44rTvWTeaGBPdI0iNkBqxZ25Nzo2RNQBrDEkt9ke6n6x1f9s+590L+61WSBt7PPlY7xRD8Os+OacPOW+t9CDzsta1CmvqEfSk/dR3fa5q7nrTFjp3r5PX/Uys13NhXvuIj3EnDRmTulifwDZ9uw9cp16uc13UoL4E+9xnrjNm72XbWzs8kyf9gHX7CdZx10u1ZbyOfdLVdpL3p5y5f6ypFbKOjp96gX6kL7b2iLzmyRis5xwb5tbW+oiffW9SL6R964OO1/myxtZKHn0f0ZW94lot7knvwxRv2mP8rJlP1nvP3G/uZx7IeF2jsfvcnObuW6ImaU3kOPmCmuyfuewP/idd+OQc0JPnIHuits6lv+snXLcWNGb/ck/zTFgjtjnvM6IO6zKe9ua9Om/YZv3A3FjuV8cWepWxWet40nuLn73mXvr1vuBnvZPmhrjZv7TPNehczNXVYPdob5KrHO5n9iV7CvhmbHy16XPW57J9G+vgE/S33+TKfmgvXOc87bNOydhZK/3LuvHLefpB18m1NUDq0NZ49jzjneg8QJz0J2/uL9epnWvXp3joVHvWra17a+8fOXPfzVMvzyg4GybTAaJom5nXwtyN6Y2Q3DzIPNMGtT0x3bD07YcZ0jY3GtDnZiaThsxzlbNjTpqyb9N6xpe06TqmGMA9+3a6hqneZNrn6cxYu/EyB2QeNU/9P+2LZH8m7azpf1dbk7GvaoReP+0D9Nq0xxn7rgdCTPt80pPXk22fJ0jbvJbOhVY0J6/mSLp/nR9f1pPsMdrS/hE6Z+9Z19w1tj2kzSN7nH2ZepzxOj9kn7pn1gf272oPoGNMmqa9kNb47LnhmnuSNUDXkFqm/qR9+zZ9HroXvQ5pM/Wl64FJ50TaTXHUMuma+i7Y3uXvWri2d3c1o9Nzn7aQcaD9T8/MVA/zjJVknLucSeu1tzD5Tb0H70+1nGqU3uu2Tx3P5Em/qx40GSf70zHSbjqvoA+fyZU2YhJb2p9cJ029nxmr457oPc7nEsiZcbIPTeuD7NWkqeN1/RmztSXP6sq6uwdAX6dcU6zUlfXK3XrSWrBFC/eyL3d5kqk3aXvyk2nf+uwlmW+yaz1Z86m/2k/ryUnX1K+sq2vsfYDUcVXX3XnrXJA9mbTqO+ma4knvLdpOtq2ba+7BVQ7JXG3fOrJemOqStL3qTXOVo/Nd7adwbe47+/ZtpjrsUWsT7rkfeQ25d6ceaT9pl/a9ykN91Jnkel4Lsa/6IpNv67ZPMNlnH09aqBd6v7DFB0797P35CTz98swGJNzrA5INnDa+G8gc+6vDlI2dNqjt8wCkb260pC2fbZtxZdJATVOePhRdv7Y97FvGko4J2KiVNWzEGE1qSf/Ol/USl2sHdtM+08u0c5jPmNM9UTcj6+keAjVry7A/HROyP9N6c4pNjakLUlueLbAee4tdxs014ppHMjbXaL+DmNrd6cm+pF/X73A9r6VzTbUytMnckjVi2zmu+tf58W1bRvaYfH3vit4jc6gTfcSUrpHr1OLQJvdbpjpO+SBzct3xsobuWZ+PzN1xpGNglz2Cjpt0j/A3Zw5ztH3WA52La/sFrgN+xs+hfV7LpM9cd/2EtLG/CfVkbEfWnJzsui/AOjmzB0JdfZYS42d9k1bh2t7d1Zx7mraQccTnZIolUz35fNmDHK5xnXt2laf15p7jN/WU9a4JUlPud+qWPru5123f+h/Nk36nWiDjOYyT/WkdeUanGkW/jJuxzM89IF/2I9cg87am3k/yWTfXGTdhjTg50AX4ZJ8756O151BH6pOON/kzgDin3He6Oi8QlzX3xB5A91a6H5A9y/0S4lyto9s6HbkffQ+Ik/YO8yTUju4k60v9E9O+Ya+//cvhXmQeIVbbM4hz199pPSHXVEvqlYzVNVpT9jx1THWxThziXp23qZ/M7Rk5iJXoq65kiie9t90/1pjnEK6xh85BXO29n7km+9TBmv45st+C7SO9aa5y9P5O+5l5IWvCtuMytG/fZqqDmNyf9hgyJutZc/rc9ahrxZZ1R/qmH3DNPUBL58m+pq1gn+fgxOTbujuXe5OwztqdFq6NrS1x4a6fP4lv/S/PpgPPfZvMdTYt80wb1E1OvembB0HSlk/WHeppJg3dC669l/V2/ZOmZFrvXICNPTC3nHKkz+kapnqTaZ+zr1cYG22nPOpXU/eQPNmP7M8UM/tzV9tV7KnG1IZtruc+ZN29BplHMnb34AQx7Vvr7ZzuI/Z8SvZrInNI5zL2iSlHxu0cXKf2rqXza/8I6LyqV7AjZg/zds1d47THCb65x9aYfcj51OPMOfU4+9Q9655K9z7pGJOmq71ojc+em+5p15D9gtQy9Sc5+Rq7c3UvINchbaa+dD1X0KfUn/VMcayndcNd3wU/bBmpvWsxF9zVnLrTFjKOWBufaZtM9TDnPhDXa+i1zDlpltabvZ38pt432qghtQH5cm97r9v+pP8uT/qdYgD3T73M/nSMzH+KnWiHX/oYJ0fCHHvJfnXu3k/qoJ6+TlIXqMd5nm/onN33pG2bSVPHwz/rT1pb8qyurLt7AN1b0TZJXX2+4Wr90f1gZN4pz4mpN6kpryemfcv+oCvjZ76pj8/uVeq7O2NTPpj6lXV1jb0PkDqu6ro7b6xnLsieTFrxxW/S1dqT3tvUhl/qbN3mhKsckrnavnVkvXc82pvmKkf38Wo/JWua7JO7+qY67NG0x5B1ds25d+S96lFq5zNtW9ddHvshuZ7XYo13TL7d8+zTZJ/rXiephWvWHbl3015hQ86fxlMvzyiSQmiO8zyA2QQ22mZNG3868N1kN9AcNnbawG5yHoDcFGNZB6Qt2h7ZLDXoB8yzLvISr7VO9We9E11f1iRpw5q9FO6lj/qk/dOWta4jmfbZHmWvJ3JP9Jng/qm+3ENAi/qnmOk/nYnkKjZ1py92zN1f1wU/7VsXejLW1FPmxiZXrjO3Pwkxvd+1TLUzJ272t+toMofgb58EO/U32RvAP+vrHHf9m/J3XSfw0w6f7JmYP3sH6oDew1P/u3eCb/ZLe3O6L/p3TyBr0V7/zv/I+YDTfZj6jm32nfWpp9AaAP+rc5OxO39r5Tr3JLXYnxOs5V51v8mduaZe5BnU3/zT/qk/857I86KfuSYtGRdfdeibfTphTkbaEytryVysXdWce5q2kDWKMVg79an1QcZKfcZzDT3ZO9Zas7Ree+mZIGeuc937MpH6sj/QOcmRMdve+iau8rQf17lufzOGPvYytU46iNE9OpG9zVjkuupp6gNq0L41dW/zHJnf2pgTp2MQn7ln4K6vvd6Q/7Se+oS5GoF6Tv1RqzDX9xFd2avMk3sl3dsEW/PyydzcanTd/hmb+9mDZ/aD69aM/x3GlNZ017uusXPntbGtf+ojcfociP5J6jO32hu1us4cX/3UBWgwLvdT05QndVAT69ZtXnnkvOlLzNTGXFtJ+4xtrFM/e2+zv12zNUnmbNuJzNX2rYPru3iC3aO9Sa5y9P5OcTMvZE32Mc9H0r4N+fDXpuOhJfV0LdjmHFvPRMdyX+0Rc23zGoiZebsOYwvXaJNJR8K69q0z4V6vtda2QWuuc521YGstfDJXy0kHYJNxAHv7+ZN46uUZUBzFMPJAuTmO3GSal7bgQXFTHNm4XsPe9emwMM8m5wHITemDAGnbtTA8CIl22RNjiLn6fj8own1jtR/X3oe7g8Za7oNkjt6X9AftvM/niWmfgfsZh0Ffsm8M+5F52jfryTU1py39ujov3R/m2Ew1wCk25N4QkxjWA8ZmqNvzl75e59nMNbiKrU3Dmj3CJu08o5lz0gG9Zwzh2hxibIa9znsO66GW3FdGamDeOdTKaN1TfvBerrWu3F96nj0T7k33jUUtjDxTnkXX+57DOnu/IfcBndhkX5i7Bnxm/enPSN+uyVr4bL/WJVPfu79T32TqUfvn2lRf7l/WAFxnLbk/0HUyhOvsF1CLdl6bK3WrMesjN/fth2tN+jhaB7Qdcc3LZ/YFMk73mPvdG5hyCPHzPp/CtblYu6o59zRtgfvmsM+A1kmvcF56nbnniE/jch8NroFrjEmztF77mlozVu+JpB6G/YBcs6dpS/6M2/ap/5k8Xfd0ZiD9upfZn44H7q+xmtx/hnE7FjnTLveeecYnpv3qOL2f5MtY2jvcZ3y857Vr5Mo+d87u+4TrDuO1PmBun6T7Y/2Q2vP+s7rSd3oOurdJ5iIOdtbofjG06fq8b/ysyevTfqRf7y/jVHvmYGStnaNx3zJG2mc/sCOeNeOj3qT1eC76vEHrs7d9lgTbjgvdr64hbaczkTqsCx/jde+9z8A3SY3EyZ6x1vbYGV9tDu6fepGaofvLunHcEzE2dH8mMlfbtw44nYGG+4/2pjnl6P3Nnqoz80LXxFwfh/Hat7GO7H/bE8O1zAvcI8ZpPevGjnV7xBpDtGNwP/ubOaitz0/2jZFx2xbyHNi/E/bG2lq3ue05MHdkHZD7xRqxWksO+4VNx8r1n8TTL8/+BnqzpoMJp/sNNlcP9/LnwZfQ7vmy/Ex+6g/k5TX8RW353dz9sv8I0y/izP0lfvndTPv72+Hc9x/nfzv9h/yyPMOr3xN/wu+KP+Xn3vQS7rd+5+3Ls+KZzX3k5dmjL9iWP4t9ebYsP5c/4Rei5X+z+/pn8I4/mKcY+3P5z2Ffnv0dvOO7YPl7+dtfnqH9p3ynTO9Dfuv3+L48G+AHGBucY2I6CA1f+n/aD/jlnv0lfVl+Lnxv70uWPwt/bi+/H/bxHT8/+TlMLMdP+F/fl/ewL8/+Dvbl2fIKf/vLs58G+5E/k3/r992+PFuWZVmWZVmWZVmWZVmWA/vybFmWZVmWZVmWZVmWZVkO7MuzZVmWZVmWZVmWZVmWZTmwL8+WZVmWZVmWZVmWZVmW5cC+PFuWZVmWZVmWZVmWZVmWA0+9PHvkX5f8DfzjH//4v//Sw/4rLt8Dvf/J/4KJZ4TPd/KuZ+hPeRaXez5jr3/Lvwb7078n3s1P+NfW+Jep3vWvEv7Wfynt7l/oemePEnrFmWfws+erflf5Ld8H7+RvrPmj7O8b/80z32fP2C7/zT6Tv5tXzvzu/c/ls37f+c289eUZDb76hTP5zh/GP+2HWuvxF+Y/+YuE+j7zj+K7P37u+OjLs7tzfbfOOXjkj+fPfn5e7d9P4qfU8sz3Y/LqXk/fd7/lFxXqfuR7glr6uWHedX8lnDv0Ox4h63jm50DbTv14FM7ou35Rms7ed0KPHqnt7jvjnT2S6WfOu/p3p/eV74OftscT036+UnPy2T+LfwLP1Njn4Znvse/kke/QZ876M7ZfhfuYY/pe4FlJG38G05O8z3hnje96Jl9l+i6eoHfY3f0sMN5dz9qOkbF7PXt16h120+9Q7uVdjc/wypn/6N73WWVcxZl+FsBnnj3i9nfJb+Lu94ev4LRv38W3/Zdn74z1LD/hICSvfOH8Vtj76Qv9Xbz6oPlD6tkfLHfn+l3n/rOfn5/2RfUKv72WV/d6+n75Kb+k3kHdj3xP/LRfTtCTe0YNj/zMeVcdr8R558/H3/qz7e474509kuk5f1eeuzivfB/8hj2e9vNd34Gf/bP4J/BMjb/1mW+m79BnavuJfeh99Pdc7gs197Oiz7t+Pp141zP5Ko/8/s+63yt339HaSs+l8zq3J3kNuU+n3uGT+/uZvHLmP7r33X97dtLhnjWfefaI+5nPzWfzyBn/bE779l186OUZB4FPRhbTD472DtfS3wE0Bxtics+D7JyR+Vhnjo/rucGdh4eKA5z3/FLBL++bG8iRsYhDTnwyHvczTsboXpg3a2PYo7SBrLHXfOhzfQJt3b+2zdiZsx987zOy50n3lP4I86wh+2AuvwTTDx/uiT4MdXSvsubcr7wPqUHtmTtJW+P0HjAa9aetew69R10LA9+7ONC+gi99sMY7v9ST99OPa+Jlf6+eB+ysIe2l19o365a0Jy+cauGaHJJ999yZo+87zAGphzGdG7TYs94DRvYzsReZI/cEMo62gF3eN0f3kHHibq+6L6kNXdbtevZNHcI19wT73CfWjGMtXbv+6MhcXW+uEYt5xu/zkb53GOtE9iPtruq/0+i8tWLPvT4zxLOHiX3LPLnf5Mj4qSHX8D/lgKs40v2ArOUqBnP33Bh8ck+Io2/2xxxod517Yo+Ea+0Y0/Mv2Vdz9tnkftoxrC01MZKOAx0ndYt9SburPbeH6Mz7aLN3YtyEufVc9e6UFybNE90vtd35X+WW9mfoJ34/Wi+gwX1w3ZG9SzKOttSQtJ7c69wb163J2Nl77BlwqqnjZGyG/lxn/b0nuXa3L5nj1CuZ6mKuXsg6WUNLn0n7rG1qSO1JxgV76HDtWY0dJ+3Qlb3LmKBvYr+BuvtMJdhdrcOUI/2s15H6U0v3b+oT9sbJs3CVIyG+Nurr/jK6jwl58zlrpp6d+jzVaB9cQ99E9i45+fQ+6c89xxVpd9qzfo6SXMOn9XPv5JtM/b/qFbZ5VuTUvwn81ZWx8j6DGroHue9ce781pV/6dLwT9sCRtVlrrie5hi5G91h6nxj403vyqNdz4blL2yTXzNk5sld53xyAL3P3pPO8yodenqVA5lmga9rm4U1b1xObnEUSL+e5zucU0y8erjO/9EEwr7R2m99faGnj3PrVBvj14c85PvpJx057Y6uHNXMBejseWJcY1zy5jsbsEXbOJ71N1g/MswbWsr58GDJ+5oVeswdqd45PxoTuC3Nj85n6WMt4CTGoR7Bz3j1uXFcH8Znbi9TdPcxePBIn68m47TuR9tJ7wdy6iZX5nZtjqoW5/cVOvV2Lc231TbjnuvU5n2rJ+JA25pt8et+N0fEmqNF+qNG5OacYbQvM3Qs+mYv2xsq80j2k1raRR/Yq+8KasdSm1taGbfpybWxIWzR63f1qP8DevKxjbw2tG70ZD7+uUd9H0Kc1AbHVBdikzlP9Vxoh1zrOVEPaJ/Qtbcnrs8C9jDtpsKfEZu5ZSO7iiLpTJ3bkeERLx9QX0OU1pHZiTbWoYzpbwrzzCn7Zj4xjjiTXoWtk7t7o776hQ9+O0xAzc6PRPL0Hzs2DbdbUdRhL/1y/6t1d3tbcvU2yT3Llf5c76Xohfa0p+++6cbERbKc6tLU/kLb2Uo0dG7ucp722+gL2xu4a89o4kn7Cuv1gLWto3axlvNwXbNP3EbC3ZjRkzyDXU+eUC7+0YU9PerA1j/3TD5h7Jh7V6D4Zp/eNXuW8UYc4T//M20w9mSCm9QBxrTXzY5Pz7EP2D6Zacz1z5PUJ1tOG3M471xV3uVjDJum6ZcqbfSAO63mOJHuXnOz7LOCfc3Jlf5PsFTCH1IqW9M94fe6IxVz9zI0JUw+F+6lFWqOcYmE/9a+hhrRL3Une5zPrge5v1oF97gX3ucc49bRJ/46HlpxnHM+gZ0bfqZdTXO3c49TXsfu84+/1dEZ63zIfMEcTcB9/5+/mQy/PkiyIJtmovJa0vYt1gnWbRVNoVsLcjSG+tknGgGy4pE3bQ9c3acmNT7r2qVesZx1eS2pu/Vyf+pj90c/a+Gwdkhr57FqbqWenmro+rrkHxMhcUy8k1/DLHvRDCrln9kIm+xNZa2qfmNbxN3fq7hpyD+7iXNVzpxE69+STNqkNsrdifrjS17mBOfehfSeIhWaY4uU6pE1qkamerBl79Z1I+7v9S+56P/Uj+5V5pX247h7Js3uFrb2a1lPbpENfIE/uU5K+7QeZJ68l+9I9ssa8Tp2PgiZ8W1uSua/qv9IIaXvXj2ldulfEPNnm2ZxituYTGadBjzGu7Hot+yHoO+1j1s0n8yTXT9cy5c7nRrJnU20du/VnzKteTxqTq7j44Z9kvCkv8azf2Nrzqf1V7+7ytmau216mWFf+d7mTad+oT1uuMzb25IYpD7auJ7knkraTvtybvBZ7MMVO+6lGad8pD+ueh7yW3Iu8Bq7tEdet8w56oh6uiWHP1C6pLe2ka2v/JG3bD3LvH9WYPpL7Pp2BxH3MkfHu/O1/jsmeWoyr/mnPei33vnuWtu0H2TNyZ12PkPmm+CfuesZaazk9T51Xu3xeiMe9vp+9S9pOWkP7cz31sP2S3rMk+zDZZf7WcrUfp/6f7mf/ekz9u2PKQ23ZO+J6NmGqJ21O2htsMs+Jzne111PMk562zX2dzskzsQF/z2773sWfcr2Tl1+eZdOzcXx2Q/JwPNpYwC6HcTOe9KHQR11AjtSGjxskWUvbQ67DpIW8ufFqcUjHgvTlur80UlPXPGkR8uBHPGLwqS3zjMP91Jsaufb+BLHS15E15fU0IB/6rgv/9sl+o0GM08N4fOoLmXei47gXajoxredepm7qTVs0XuXJOL13Duq50wipA/TpoU2f4ekMYk8cYC3PGrCOPnJnDkfW1r6TPnN1LZDrkDbT3rsXPbLm6V6SPVJvkvuXTLboUS/9yFogc+W1dA+57v2Su73q2Kl36j321nmngzjW5r7k0HfSn/3kumtIbd2jPgOZ25jPQJ7Ux7XxGOa+qv9OY9pO/ch72Zum13I/gTXmOYD49lNac3KK06TujncVg2v7IcQhnrSvdfM51eJ69ojrjsPo3HmGclhb9xl6L7BtfwaxU1/TcZruCxgXv87HMF7vCagFf3LzaZ3MzXXVu7u8rTnPSYMPuZIr/7vcybRvxDKfMfm0n/Yrr2WKB/hyn0/B1vjZV8m6p33SZ4qd9q0JH+Y59J3ysE4MrzMPoMPeXu0LZG5jXtE9Ijef3CeW/YGM2Xmha5v6JmnLZ5+djP+oRmJYew5jY9d5EuJhn+Bj/Dv/qScTmYd4xgdipHaG/SM263DVa697pDZy9r2GtfQ3X+a6465nXT/Yg2aqy/PYGMP17F1yitFnof25nnqH36mnvWfugcM+YNM9y/xcp59j2o9T/4kx3Z/2AzL/Ha0r89jX1Nq9nPaZoQ36TlpOPW3wTzuGmrrW1EctuYdw6rE5hBja9fkC1lKPo31ycA+wyVonW4Y2bf9ufvx/eZabAaw7zw2XPhRCLu9nDJh80qbtoeubtJCTOlnLWrv2qVf69rWk5tY/aRHX+LQm5j7MQs2padII3MO2mXqW3NWXGItcxlRv+uUcu9SlvV8eTffwyh7brC1rJT9+J6b19E/d6MHWkfXcxel6kjuNkDrgzqfPh+cswZ84cNXvzt2cfI0NOZ/iESPt02ba+6meE/hOvc8eTf3M/Usm29Tb/YCM1XsD7XNVX9ve7VXGmtZTG9dXOsjjPnVfU1f7QefxWrIv3aPpDID38+w8Qu4hWjJX5r6q/05j2k79AG3Sr+lepXbieg291jlbs1zFmWANG+LzCXcx9Enwx8/rrDPr5pN5kuun6yt6v5qpBx079TenXsOdxo6bWvHD/8SUl1jGNC9z48qVrru8rdmcE1OsK/+73Mm0b9bJmnHoETmYey6nPKc6ck8kbYnTvcy9mfYpe9Cx0z5r9Frb1jXlYd2a81pSR17DqR/cV9Md5jQOfWKgM3Oltilv19a1J2nbftB7/4jG9mmmM5AQv3uW9/Cdei2nvZjADns0qd9cp7OjD1i7pG37XUH+7j30fa6dPxv/qudTz077+ExeyH5NOq7i9VnIWDDphukMSfaQz6wxa047yfyt5YqrutHanHr/aE7sMl/n73XoXt7t81QTXPU0eeY5g9Q3xTzpwY+4jvSbzslJL6gx9yzn7TvFT65yvYMPvTzLQ8/cTcgHQttuhLa9mTAVm5usj5uYGy59KCTvk8MYwDVxRe1qa3vIWmHSQgxi9Rp+mW+qW1/APv2Jl/5d86QlwZd8GZ+RGrpmfLJembRDa2y6vimGWA8+7kmfH/MZc+oBOaYagPtp3/kS1ogP6rBXratBH+tJ9jr7iabcg+SROF2/TL7N1D/mJz1ozd5O/uR0f1hLDfhatz3UtsHX/kP3nLX0n7TkWdC/8xtPuJd5T7Q+yR7d7V+ibfY3teCTsbRXP+vWJq1x6pFwP+NPe5WxsLcOtbne2jIWsJY6mLuPeW2cjptkP7Fj3bzqNl7uDbiufaKfOY2RkDvvE9u6UhcQw9y9D89oTFu1NeQmfva8aX0Zq/WhxzX1uCf2PDXLVZwJ1rFPn7sYXOceAPbqy2u1P3pus0fYZN4r8Jv6AdOe9V5wnTUn6lAjc33JecoLxMzc2HpG7E33UsihbYIP9/VTQ9pe9e4ub+4fcH3Vm1678r/LnWhr34U6GXlOqD/r1Td1oCH3XLTN/qUtMVKH9tn/nGsvGQsb1vDJeV8DPszNyzw1Auupwz7DpCP7wXXaS+roWhvPXdbDnLjqhoyR8QV/Y4B5M4akrbFSH/OsE9s7jXd1Yj+dHTnVhJ+wrgax/6e9mEAHtpmv8/fZwd6e8Jm2aEzb7NUV2Ex23Stipx3zU5+TqefcY4B7lnvdc9HWGhPsU5+9VGP3ElJH03uRvQeuT3uNX9asXfY6rwEbtRA7tWLH3PzEPuVuiNn9J1bmTrCdepL128uJtHO/zH/S3b0GNFxpTHvm5LzqadL5jGe/swbgWt2nc8Vng5bpPkw12y9jJ66pEU1pmxqF+Sk/96fevIunX54plqIYuZG9sRbvyM0CCuO+DZmKdQMcuVmnZnJ/8hNydMNZT3s3EE72XWtrIY4bb60Mc4mHhmEervWF9Gck1iyTlsRYgj3zjJGaGFkvsXPtBLWkXdpyfVUf82S6l/FZQ1fGdC33qbWf1jw/eQ7ENQcx8nxYy7QH+ibY689n1pl5GOq9iwPYpq96Jt8J/bJH3nOYD5u0u3seWMM3YyXdY0b65lmFjPXIWejzTTz77lrvffvo11qzD0n2SJ+k90+w7X51DuauMVJ76jZ+93DaL+ncjKTrzxq4pi6G67136ds6uOc+sqYdNsTMWNxjzX3sfnYNxoXcG8gzkHkZxrTujCN9VrKmXsvcV/VfaYS0he4HWEv2rem+WaewzpyBnlzLXhknNSdXcRo1pC64isF17w09sXZjpr/x1Z3xs2fWJlxnLMYJ98Vhf7rP0HnAOh15XlJH3s9ap723L9owku4Vw97meU6t9k6M3/mveneVN/cSuM6aG/3t953/Ve7GWtPfurpP5pfO0/st+me/yJt0L1MveRlonNZTBzbEUqtrwn1tvfZ7aDoPXGcu++VIrvYl8zKMqT41NMRgPeMy7/5lTLBX2pHfnoC1TnnbVg2O1AKParTWHGrG9nR+YPK1t4l1O4yPtsl+wt5kD4C5cb22f8TO+vOc2J/sdes0V9476VWfA9/Umjon0tdh79Gd+9Z9P+2RmrLGJPvBcF+EuLmeGho1Sff+aq+7d+roHqYN91NP9hfdrGX+XGectHRPGBmnMVeT9dvHid5LdLqfxMi11Oxa5m777F3Wnz5tP9UC6e+15yprhd7rPEf4Mqyx0S7toc+XdP8Ynp/MS11ocg1cMwd4z6FOPk+9eQdPvTxbluXr4MHvLyy+HPLL5LfSX97Lz+WVvfrsH2DLc/iLy+mX82VZfiZ3f1jf4R9BfyJ/cm3Lsiw/kT/5b9Q79uXZsvxQ+qXFq788/yT25dnvYV+e/TnsfizL72Rfns3Yl2VZluXr+JP/Rr1jX54tyw/FL6Icf8ob/X159nvYl2d/Duxl/y+Fy7L8fF79w2T/66xlWZblXfzJf6PesS/PlmVZlmVZlmVZlmVZluXAvjxblmVZlmVZlmVZlmVZlgP78mxZlmVZlmVZlmVZlmVZDuzLs2VZlmVZlmVZlmVZlmU5sC/PlmVZlmVZlmVZlmVZluXAvjz7y/nov6T36r/8tHyMn/qvF77zX1nhTBKPz9/IT3k29l+6fJ3t4f/mrifvfn75XiEe4zf9S6H8XP2t32HL6/S55Zn5TQLE27oAAP/0SURBVOf3J7Hfw98H32Ff+S+j778KuyzLT+epl2fTP0s6fclxL2384uUz7zPe9SX56C+q/mLvOP2B21pPPzymmvIlQq+b7/QHtr9wTdCrd/8y/tEfjCf9j3I6Iw1r/VIG23f3IfloT95B9yUHv0De/RKJ9meeKeIR+xmmPwKI0fv0EXpvmRP7I+fso3+svLr/H3027vb2Wd4d77P56H4lnP1nzn8y7dtP6eFXnA1qf6T/V1o+47v52XPxrP1nkb3w5/o7viObn1Lvu6EmevZOXtmDZ38W9b78pn1CJ3rfwbO/k0xc6Xn0e+sOn9EE3e/4PvNnyyu/V3wFU59f/X2oIUf3OXnlZ/gzUOfdGZ/OxCt8VW3P0nv87HfdTwPt7/hOWJYTH3p5lg8U83zo+DLqHzbM8cHuHT+IJh6JzfojD1T/otvzpPPml45+9otPvzi5zjXR56tAe+7fo5z0P8LVGWnI0X3/zHMEH+3Ju6FPfV6nX26+mknXtE8f4Z31TTof4dX9/+iz8e69/Qln5Rk+ul/JK7+cTvv2U3r4k87Gle9n9OvZ55H86PhuPvvnlPyUen8D7/o59Qh9bn/TPn3Gc/wKX6Hnq3/3/olMff7q34d/0gumd5+Jn1Rb8tV7vCy/nZdfnuUvBDx8V180V79M6us4/eGZNublM+9POYj/6A/f6QsO3+lLb6rJLyJrmph6CVdf1vmDTf/s21V9xnWYt780iXGKl2v2PPW7xjj9gLjqyQS2/csuMU7nqLFPDmvtfjDalqG9uh2tKdf0gbzveX0U+t0+ngH6O+Vrn7v8+GYvM+7UY+5NMbnOHrUvdq4x8txI5mbg088DcTMP5JxB7JPOpDVBzhnEbg3QfT49G1yzllBnPx9de/p0LSf6/HbuPvPUJt1X9y/ryj3rXJmHOMyzpuzVM/vFtfZq6tzWkVoZ9njqS3P6PrCHWYv5JLVnHxI1ZB7rke6LOh89G3kfX/yyJ+o+xSNW1pa+HTvn0nHVf6oL8GFuHfQnST+GZyV1cm0vsx8MYt89v/gzV/9Jd2tLslfEgdTl/vMJ2Hd8yB5mvjw3uTbVC+br+xMnu4yd93ufBU34YOuavZDsE9eCD7au05vsn+jL6LXU23m7Hwx72L1tX9FOyDftIeQ9BvmpzT7ymfUDdmqC7FXWSk7Wch9yfyB9s57cG4bnMcm4jNSZPWYINmlHDOd8pr6Mnz5X+9D9ynX3AbAzt3Fck6zBmL2PDOi8p/3OmnKvEtbcX+yJnVpy7xNryhzcA+8n6GWdeMTnGh/tus/2J+MzrNv+5pr4XLmevUr77Am2OU893J9qSsiRejzD3M84ifcZp97how33u2aGtK1wTfxcd19TX/slp9iQa+oTrvMMoSP3w3PgkLzHIK57krTNRPfMXkP3Rq1p75CP9Bm4r8b+7vd+nyMGENt5xsz9y74ufycvvTxz7gHj0F0dKg4qh3qiD+oEvubGNrVcxQa05YPGyIcxoYZ86OFU25SXuQ+ouZrupVjXBJrUoH9qYm7eRFv7y6e1p1bupX/G84tKyMu6+lnLnmXc5NTHE6lbiJtarsBf8Mu5dG2tvc9a79FUu5/t4/wR6FPGBebEUV/XlD702n0+kb3suk5MuvAzDmRPWmPmbPDJ8zH1ujUyx66ZdIrPxLQf5LC/MPUlY/OZ9bBm7CnPSW/XDsTNPeT61Dvuq8m8xnNu3taFL3Nxbh/yudU3e5Q63W+12D9zcf3ofmHb9XJPzCVoyH4B66n1lL97AuhJ/86H5sw31QDGzlqmnplbe/MS0/7LVe473VM89GhPXK/hTov0mnlPdZGH+bQfkrqg51xnX7MP4PlL0kaNk4+6pxhCDVkz1/ilLus2HjbTXA18pm/Wl2uQtQixskfMpx6jPc+QEDPvm69zM8cW7JF+1mxe7rcm58Rpzdk/YD3rJK+5U8cVqQfUnPc6j2graMv51LOsh3XjTnpTB3FynbmxiZka1eVZal+uWdNPur/JpA/brI9r/d1rYnafiJN1Z05iYK+P9QPz9FMP/t4H5vaZ++qArpkYWUNqa92QeV23z8RmffKbwMb60JBz4mRfEmtqnXx2bveBT9eyXtfNm/aQ9Qq6Mkf2UP/24Z56gXVt6FvWiq37NWluiIONmgH71MDcGHmd5P2pbuj+AnbdP+fEyzlxs9aTFrmLnRp7X9IWsib6m3m5n3NiuQdAnIzNeu5n1iT44+O+qN+45GuNqcOc+t/1Iufd56yHOKlduN/5mGubMYk11bz8vXzo5VmOPFAc6HwgGx+uHB7UvH4UfHx47g43ung4pB/sZHrYmKe/dF7siJv4UOZ98/vgil8gE6lh8qfGqYcn7YD2qQeQfWi7zD9pPuW8OyMNcadxtdcnpp55z3MEXeukWZur/Wo6zx3Zf5n6mjWlD5rv+pTn11ruNE662o91e/aIvXR9apLeG2C948OUV9z3jgWdozVAxm77Pmdpm/1u7mqHji2Tbcbr2HBVQ5954qt7ipV1TTUyJwag07xJ6hFs9ZvofrTuSUvbyNTbqVZtJvvT/t7ZTrWnztZxF+9KN0zr+BJjIvVNvtJr6SdZV16faF09z7qhc07PRtq0P0y6Tv0h9nRGM27vV2vsvmk/0fV0rEfrAe61bWtNugdpe+rz1DNI3V0/ZB1TTZkP/849gU3u1dSXSQt0fd0LrtOv1+/qTW2tM3NPvWB+8pXMLyfb1pf5pc8Juphf1d1rcrcPXuPfNWTM1g1qbL2QvZxqzHiTRtBv6mOSNh1LbRNTTcztw6n+u3okY03rvWdca3PXU0ktuT7ZnvosqVeyt5D5iNU5IPMQr3sFUw+b7E9r733t9Tsy9lWN0OvTXkqvZR7I2I/0AKZ9yXqn2jtv15A80+e0RdfUh9bbPcmYxOI6z/nyd/PSf3kGHGAOqtf9cCQcQG0niM04xfAhzuGDdhd70jY97DDdx3d6AH2ocpwghutTL+Hqiyof7tNedI2A33Qf8ksGiJnDPmCXX2qZf9oXxtSvk8YTxMm8cLfXybQ/2TM0tp7uCesdg4EN2k5apr50LVdM5zDPgGTc9kntE93L1Jw9SCZdqQFSJ5/GzDH1outTj/TeiDFzLyediWeYkXadozVAxsY+a8lnA7LHV5qm2nNvhNjdu8k243FtrTmyhqyZPmYvswf45BrketYrHd/8d/uFTddKHP0d9rp1T7aM1g+9b5A9FGzQpH2Pac+m2Lln5Mj+QOZuHXe5r3TDtH7aIwc+MPlKr3F9VVfv10Tr6jnX1g3EVivk2ZS0aX9AU9fP6FqA+7mvknF7/1tj963tWVeDQzoWeduWcepz1grmnqAebXPgc9dnaD/Xun7I/nHd61c98l7Dms8AUHvqg8ybdH3YYCvt1+vZi6ne1GYdPWDSl7mwm+onX8djZD+k9WHTOaH9sWm7rJu1Kd/dPrCm3uwpYOO9q756XnqYAxvmScabNIq+jNYnrFk7sRjSZzmZakotuZ69ONWjzhxTLMmYwLU9m3Sz3jHSLv0n2+wNdmrUjk/1ijY9hHjTPfNA9sZ6ph5aSw770zGzbuj15ip2xoHWxrXnC3ovuTYmI9d6jzM21+7XFcTLGJAaptpZ8545rfGqFx1LW327HmvPOriX56j71TGJp47s8/J38vLLs7zn4TrB+iMPITHy4IN58tDm/C52PxjQD4+cHvLJ9tGaoPvX9cBVvKyhY8GkG6bahVz2muusMWtOO8j8fuk9AjEetYVne5Soyx51z05autZTX+FUu7lSe8/vmM7ctJcZd/IB9E9n4NTL7l0y5ejaUudJ00TXpw7pvWmwdf3RvL1Xp7OeZOyTffbO+H0/uasdptgw2Wa8jt3cnfmMP8XC13OU19LxhZjez54K6+4LdA+7H6170nJi6u1Uq5om+xOTbWqbas9aWsdd7ivdMK3nHnGdelLf5Cu9ln6SdeX1iT47xMx573HntFdJ2rQ/PKJLsq9Jxu39ao3dt7QnTur3GZCONdXzCNRLrNaa9F4krQtSG76pM9e6fsg6ppqmfECsU/3Y515N+zxpgc7XvWiNvZ71cr9zpLbWmUy9yFwn38x/R/ega4c+J/qgJfNk3u6J3O2D1+rI+jJm+oj2V+caphoz3qSxMcaUI3V3rCttU03MuQ/6tv67eiam9d6zPH+T7lyX1JLrk+1dn7N2sf47iGt9pzzEVtPUQ+bZD2ydd8zuzymnXMXuGlsbtrmee0nO3Nfe58wDGXvqwcS0L1nvVDs+xHakhp4/0+euR8inX+vtnnRMIS73l7+bl1+eceA4qMJ1HkBgjg+HLm1PTAe/c3uA/bK4e8Bdb3vjce2DZGzX2ja5qomHNOsgPnGEvrRv6mjy4e5+QH+hyFS7dtnrvDa+WrBPrVxnfuYn3Q22pzPSpG7pnnN9VbfYf/NwnfsjaMlajDPpA9bSHj32Tx/yMLeW7udE6wDm3buMO/nA5AfdS2n9Cdq736kBMp+1P0Lr7D1E67RnkuuTzhN3PWTduNajTe8l16xn74jJ/WkPhLgZB5hnDVyfYqQm+6at+5l7lJAn+9q9y30wVtrjb+5THWkveb9zQmtOHUBO5vaaefentV7R+U7xtGGtNU/Ys4zVPcs6er+mnl7lvtM9xcu9yGu1qHWKLb12V9e0501qAewzB/GylikmNsZQU/a+e4G+1H0FWlIP1/hlXOs2Hjbmh+5b2rc+amNN7up9lNRAvoxpfmy6V2LPkqwTPzVZn2tdP3TdaQ/Yd93QfklqADV7HuHUu66vY3XeXs9e9PlyT9XBvPshnQcyF37py7XnKPVfccqR/U6NeV67NmysG5+Myxx7fawfmFtTng+us46sPe0k47KWNSRZg2Q8++c6c+uSKYakDjSkjis/67VGe5W29KD3R7vEPNnnhBy5P5D9hbQ56eZe9ib7Pvkbn0/mpz0CYnXfse99n8j9xGfKc1cfc/tnj9XfMds/809cxcYvfVljCGvmNu+pVurLWFxnT80tXOe6/UncO2tVg/W0Bkj7Jn27Fx3LXMZCn7ZJ+nXNvTcdU7I3XfPy9/Chl2c9Gg5grnuI+ZweOg+jox8w4XBrQw5i+XABc9cm0p+Rvsz7QTrZJqeaJGMwmu5VamhYs7bpwe4vlMSH3CH5JTPtQ+qxvwxtM79rjqtaTmekYa173z3n+lQ3983hNZq7Hww15Jq5J3trdy8c+uQZ6vOKlqxhAp/uYZ4ByZzpk/vFmMhepl6G/WjI1TZcqwFaZ8dmTLSfuQStqSu1MPIcTDqFefrZM8g1a8p76CNP+mSvzZvPhv6tozFG1uE9Ru99kvXap6mXOayv+0r+qZfSsbp/nikxfvvd7RfXahR80p/P6VlUUz+fjKw1ydjQ5xFYS02594ysSdRAPO06bq4xum7vZ/xT7kd0t0+egdwLbeznFFumtau6iJv1TKQuyXisYSOpXT8+vYe+rKf9JX0c+UwnuQ9TXPdffzRoB923yd74aOdTpnr1z+FakroZSd5PX/M7rFEdSdb57JnK/kHXlOcm+8Owbw152oY86Tv1Cbo+tKVt6+317AVkH7mPPTmka7I/nQc6F/OMLVm/44Tr2ef0y/0iX9fmeteddWVs9Gf8rAf/zMe1Pcja2w6IlX3N3jCmc2Tsjsdcv7TxHiN1J6ypg5yZ17M9nVs1qG3KoYass8+reD9H+nlPfdlf4NraT7q937Eg/YG5dtRILWnfaNNkf4wF5Mr7knvQvlmPa2pOvdxj3f5kTOj+ZF+mGq5ig2sMbaV7zro9gFxDY65lXs5Cn52Onecl8RxOdt0byLztk2vP9hl7bY1hHCFe7gHX2ZOMSa6M0xrNu/w9PPXybFmWZXkefxnZH7J/J/mL2LIsy7I8Qv9RP+Ef8cvfg79T/lam34k4x/mCa1l+KvvybFmW5ZN55Bfg5c9lX54ty7Isz/LI7w7Tf9Wz/Nn89pdnk/79PXn5LezLs2VZlk+G/zWNXwyWv5N9ebYsy7I8yyMvFPjZ4v9Nbfk7+O0vz4CzTQ2O/a/Olt/CvjxblmVZlmVZlmVZlmVZlgP78mxZlmVZlmVZlmVZlmVZDuzLs2VZlmVZlmVZlmVZlmU5sC/PlmVZlmVZlmVZlmVZluXAvjxblmVZlmVZlmVZlmVZlgP78mxZlmVZlmVZlmVZlmVZDuzLs2VZlmVZlmVZlmVZlmU5sC/PlmVZlmVZlmVZlmVZluXAvjxblmVZlmVZlmVZlmVZlgP78mxZlmVZlmVZlmVZlmVZDuzLs2VZlmVZlmVZlmVZlmU5sC/PlmVZlmVZlmVZlmVZluXAvjxblmVZlmVZlmVZlmVZlgP78mxZlmVZlmVZlmVZlmVZDuzLs2VZlmVZlmVZlmVZlmU5sC/PlmVZlmVZlmVZlmVZluXAvjxblmVZlmVZlmVZlmVZlgP78mxZlmVZlmVZlmVZlmVZDuzLs2VZlmVZlmVZlmVZlmU5sC/PlmVZlmVZlmVZlmVZluXAvjxblmVZlmVZlmVZlmVZlgP78mxZlmVZlmVZlmVZlmVZDvy1L8/+5V/+5T//6Z/+6T//8Y9//M+dP4f/+I//+K/alsehZ//8z//8P7NrsMMe/u3f/u0///Vf//W/rv90qJXnZlk+E84YZ+0n8e///u8Pfz/8NPbnwbIsy7Isy7K8zlMvz/gDgl/C82WBL6F+2h87d7z68kz/adCnj0Jcxitc/bH0jvhCDl8iAWfglPcdnF5U5cusj/LoiyHOCzV6bvD5yrPfPf9K7nrEPvyJLxIfPRtXTDHYy688Oz+R6aXUR56pz+5l6vQ74JXv+RM8P+9+hvbl2bIsy7Isy7K8zksvz/hjhfmrf1h+B2hG+zv+yzP+qPqMP6Q+ylf9sUSOr3yRM/1R7R+yr8KZfuSPb+rNP/a5/qoevKvWj0J/fuOz/irvqPtv7d0d73p59tlMOj+DfXm2LMuyLMuyLD+TD7888xfy/oNCG4d/BPEHEfN8WYUv93rNGPkHFPPMxTzH5MunPur1Xud0zrjKO8E6eRv6ZEyGL1nUJmqG/uOp+5nk/dTYfyxRm+sZHzvuq4eRuYG5a8b0JU4OYqE1dbSd9XdN7oH2Uy+B2MaQzEmduXdTH8zZe0CMzDvVDfgRB9SrfkiftG3UlrZqT50MtKjXkXHRPt2H9Emd6UNse2ieCdaIn71RM7CW897nXIOsM8+dGhy5L/h03KzLPXHkeTn1iXzkTz3m7HOgn+fF+5K21nsXQ16pm3XjNvpm/dmXPotXeclJPWjNeNxP/Rmj98S+dL3EA3JO8YW5mvTh05z4nvYTWNNvIv2wBfzThzV7+Gw/ut/GybwMc5/6N5E51Ws+e8YwtmRuruWul10LI/3zfudclmVZlmVZlt/Eh1+e+YdC/lHjur/c+4s8v2D3mr90E0s7fynnHnN/CfePB3/55jr/kFELmIfhHyWQPmlDbOfmJ691pd8J1vUVeyTmMC5rWY9aued9e6QPMewf970GNNsv/YBY+cfMFN+5fVYL8bMG5hkrbQF9ac+6fSG2vu0n6rHeRG1N1pPXkPPsD6CzazFv23Jtr4nnNXq7XtfU6zyxTnvg2eiedD+6PugcGSfXuGdNefYAO+fYM59wzT1Vn/myT9akdvuhL/m6x9h0/ilHxu04mQMb1/jMmpmrtetSu7CeOYAepg1wT13qdn6KYc5X6+a644u+xspcxMs15+bpvEDu9HFuf7t/XFsnpC/38xmCztm1stY+Uy+dtx7itb90Lq7R0TqzBut/pB/EyjhozTk++gm+1gKZK+k6ic09bFMPGjIG9zu+87tetm3WwjX3hHnmWZZlWZZlWZbfxIdenjnyF2XoP3r8Jd1f2tPHX8r5Bb7tiGMsMC+f/cs85D1t8w8Q7+Uv8qlVf+59hOmPAuL1HzhpZ83cS61cO8/rhBjde/9Aymt8u6aMmT6CvRq7LjXzCVxnjalr0ij45V48AvHwm4ax+Mx6WUOfdaobTn2YesJ86knm47rr7f4JPuaG7it4L/uLX/at6806e03sY9JxT0wx0/d0Ldnzrk2mnl3FJYZ9x6/3AKb+pi3xiJuk/bR+2tska7yLMcV7tO472hfUNum6ygu5jzD13f5Na+k/rd/Vmn0V1u3fVFPu5xVTbGidafdMPxpisCaPxGobmfYKOgdga7+ajHPVS0bWlXmmnFOsZVmWZVmWZfktfPi/PGNwnb+s84sx93r4i74+/GLNHwT5R0HOtfFTPyAf1/mLf95LjeK9Sau/+Kf2/mPlDuxTD2RsIUdqsK60457a+Ux7IVf/EZJ/yNg7RvYBMv70B05qpC7j5FAv18QQdNm7SWNirNZ3Ak2TbWrg0/zYm5/r3tPcs7ZVm0O77DFkr7hOfW2bZEzIvglzYwt+2W9yci+H+SZ/QKO1Ssc9kX0S4mUP8jprhPRPrQm6Wws57G3mAGyJBeRrfeBe9LDnU12sq2Nax7frU0uOR2O8Uvcd7Qvm435rZmg/+aYumM4vMYjPWsdm6D/53tXKdfcqe4lv93rymcBuOpetM+M90w+Yei5TrLZlpI1Qsz1Iun/QPe74rt31kuvsu3Wbs0fHWpZlWZZlWZbfwodfnoG/EPuLNL8YM5/++AB/oeYX7IwD/kFhDsDOX8j9pTvtJO+1RvAednLSil/HvwN9bU8M+yJpZy/Il39QMFd7XifEIFZivL7mM+vOmGknaNF+qivBN2tMXZPGCWJc5ZDUJa3flyR+qo16s8f65bqxsz8N9lkT18bgOvVxndqktQHaUh/XrUG/hJyn3p3WOjY2xO3nYIKaUicwt+7TtWRvuwcy6b6KSwz7gh/+TZ6LCeIRN0l903rrnPb1mRiv1H1H+4LaJl3J5Jv7CFPfjX/aE5nW72rNvkr2b6pp8pk42bXOtHu2H1wL93L+SKwT015B54C0JX765dpdL7nO4TM25VyWZVmWZVmW38xLL8/8Bdlf7l2ffoEXbLFh+As4ZCx/WSeP9sQG/0jNX+j1g9YI+rQNgzX0Gt815+l3gnXtRe1iXEmfzIef2vXxDxLm9pb72Wf6oV/+4eK1vc74aSf9h9NV7V0319rbc9eZ9x9hcOpDkzVI5hPsuGeNkHWoiyGpAb9JJxDHNeO4N9l/YrF2isNa5mN+13NjJtjp13QPvM763P/MN+URcqV2/bMH6jGOa/bLPcQ2+8M1NuaQqxzgOphDfczNwWf2IyFeaoHUSrzeE+bmAXOr0/ofjfFK3ZD72nA/YxFHLepWZ9N5gVzZy6m2jMl19irpOuCu1klv97J7kT5Zf4Nf+nJNj7rGjPdMP3oNv6ztpP3UvwTfjoVf9w/IwTpk7zwPrp30EJNx6iOwZpxlWZZlWZZl+e289PIM/OXfe/yyzDyHf2SA69Mv3dr7C7f5GP7hB/4x4MhYk0bIWP5Sz7VxXWOkr/ZXsO4fHwl/dGRcIX7+QaI2YC3zZz9Th3/kONKn/1jKWjN+20H+UQXYmoORGlIbsakj13ufsOl7rcX9SKy117IWseeN+Rjksv9T7LRluLfZm6tatcs+Jtk3rrHHH7zvyPq8Z9zuJcM6es371svw3GaOrishL7b2mGFvIPsDWSfDGoU8rqUfOdIv96ZzWKec6obMx7Bu4hE3YT31to+9S7Je4mHzTIxX6sbXuI2+p9jdM4a6Oy90runMZIw8c46s231xD+5q5drYkr3E11iSPtN6oh6GOrrGjPdsP8htfPz4lOyVue/6lxiPYY3dP8geu+4ghmtTr7DJ2tOXkfSacZdlWZZlWZblt/HUy7N3wC/9/BKdf2wsS/7x+1H8I9M/7Jbn4Q/lV/dh+Xo49/lCLMkXJct/f9fsd8TrTC8J+bm+P9uXZVmWZVmWP5Evf3nGH3L7gmNJ8r90eAXO1v7h9nF4Jvu/Mll+Pjw7V8/Pvjz7/+GFz35HvAfOVH9f7FlblmVZlmVZ/lS+9OVZ/t9PluWd8Afbnqtl+d/sC43ls+Bs+TOdsS8ml2VZlmVZlj+VL/8vz5ZlWZZlWZZlWZZlWZblt7Avz5ZlWZZlWZZlWZZlWZblwL48W5ZlWZZlWZZlWZZlWZYD+/JsWZZlWZZlWZZlWZZlWQ7sy7NlWZZlWZZlWZZlWZZlObAvz5ZlWZZlWZZlWZZlWZblwL48W5ZlWZZlWZZlWZZlWZYD+/JsWZZlWZZlWZZlWZZlWQ7sy7NlWZZlWZZlWZZlWZZlObAvz5ZlWZZlWZZlWZZlWZblwL48W5ZlWZZlWZZlWZZlWZYD+/JsWZZlWZZlWZZlWZZlWQ7sy7NlWZZlWZZlWZZlWZZlObAvz5ZlWZZlWZZlWZZlWZblwL48W5ZlWZZlWZZlWZZlWZYD+/JsWZZlWZZlWZZlWZZlWQ7sy7NlWZZlWZZlWZZlWZZlObAvz5ZlWZZlWZZlWZZlWZblwL48W5ZlWZZlWZZlWZZlWZYD+/JsWZZlWZZlWZZlWZZlWQ7sy7NlWZZlWZZlWZZlWZZlObAvz5ZlWZZlWZZlWZZlWZblwL48W5ZlWZZlWZZlWZZlWZYDb3t59i//8i//+U//9E//+R//8R//Nbjm3rIsy7Isy7Isy7Isy7L8Vp56eeZLsR7gy7N//OMfL708+9d//df/G5dY4v2895P453/+5//S12Q9jn/7t3/7n9UZYzlefQlJPuK8gns6oc6EffK+g168m4/0N/n3f//3/+r3sizLsizLsizLsizLxFMvz3jR8MhLkFdenvkSrvP4kuQnvjyjXl7AoJ0eJejuft31hlgZh/ldzz+b6eWZL+WmNV+e5X4xf+bF1iN8pL/JvjxblmVZlmVZlmVZluWKt70886UXL1Kml2e+aHH0SyYxjp++fCFnzs3hSE3OjcEgv/rbHniB4hpDfAl00gvEIj4jawbWOhdcxeyXZ1z7godrchCTGL6MuupH+oM1OYwh2YvumyN59OVZ94LYU8yu33ol6+mYQryMkTVp3/mzR3m/+7Msy7Isy7Isy7Isy9/Dl7w88yWFLzPwZ54vViTjZIz0YS1fdLjGfeCaYT5fnKi77V0Xrs3rS6B8EdMY65EXRkL86T6gJ/Nxbb1ckyNf6Ngr64G0SX9gLeOnb+vSzxwT01r3ovvIZ+bJvHy2htSf620rGY9r61OH8+4NMFe3tTlflmVZlmVZlmVZluXv4kMvz3L44oEXFMx52eALB+4BNszF9em/6DEOLysyJi9CvN/0yzmuGZJxIO3Vki9grnI1/fKFXFkXsTK2nO4D8awF0HJ6EQZTLOztf/pc+VPvqW77NDGtGSvHVT9TL/HUyDXaWNOfNe7DVDuc7gP+9nfqR4N28y3LsizLsizLsizL8nfxJf/lGS8nmPfIl0xiHF6U+AKGe+T0ftrl8IWIc0ltQF7mfKp1Glcve4TYWYex5fQSx5omul8Z//TyK20g7fo6YzuIYb8n7NPEtGas3C9G4r44cl1f6kIzn4zW+Eh/9clBTMjeyHQmPDvLsizLsizLsizLsvxdfOnLs0cwji9dyMXcGL5Q4doXGs59IcI1Q1IbaM+nWqea7pheyjjUQtwpdto01Hpa436/7JlyUJv9T5/JX6zH3if2aWJa61jO3QP0qg9SL3DtPXzx4xr9WetUO5DLHuY1ZH+7H60Ter4sy7Isy7Isy7Isy9/Dl7w882VVvsA4YRxfugBzB/fJz7UvNPQxvraS2kA9fAIvT9I+8WXKpB3/6UUU+ax9ermDj+vAesbh+tQr7ndO+219kJrb51QPYJd69bMPuS9i/mSyp2Zjd1/Ikz1BH/PWjU9q7zjQsfCzN2o1Rmtv3dil/7Isy7Isy7Isy7Isfxdf8vIM8OFejulFjHFyzZdded85Qx9fiHhfUhv0yzPQx6F2X6bkCxvhJc103z7hO9WdeQGbfEl0igvcT1sxpyP928eaTvan+/bRWLkvOcAc7hd4LryXPvTAnoP+edbMnzzS3+wN2omTdXGPNfNnXdxjfV+eLcuyLMuyLMuyLMvfyVMvz5bfSb88W5ZlWZZlWZZlWZZlWR5jX579BfBfUuV/1bUsy7Isy7Isy7Isy7I8xr48+8Px/364/7fDZVmWZVmWZVmWZVmW59mXZ8uyLMuyLMuyLMuyLMtyYF+eLcuyLMuyLMuyLMuyLMuBfXm2LMuyLMuyLMuyLMuyLAf25dmyLMuyLMuyLMuyLMuyHNiXZ8uyLMuyLMuyLMuyLMtyYF+efQH/9m//9p//8i//8j+z3wX/Sif/WudXc5X3X//1X/9rfAb//u///p///M///D+z5Sv7QR72fPv/n//5j3/84796weffzHd/d+6Z/O8e8D3wVfzmn5efwSs/775j73heGH/7v/BN77+6B1+93/KZv5Mlz9aX55HxHb15F8/0+Kv241X4nmePGn//+RM51fwOON9T37j3WTl/It/1PfgOfrP2v4mnX57xhewPIjZ5+e8vQ3vSg4eAL62rPwaw+6lfbPvy7Gu5OyvNZ5+dZ/rxyi8F3933d76sogevPjNXet4RX3rPfO7e8UffO7470ObzwBk59eQzuDuTr5z3n0r2W+gBvXgXd/s4aXg31HT3M+Td30kfPS+v/Lx7997dcffdgZZpb7n3mTq/ug9dJ9f05rT/7O/V+qN8dp3Wwcj6Xjmjz/BMff788XsGP+ZX0H/rc2Sd30n2WJ0nXt0PfLMHn3Wm6O3pzLP2mWf5u7iq+ZXnFz/2jRiJZ6FzftUefzbU1c/os3309+2f0IPP/g5/N3ffRX8qT708o0n5YLLBv/WB+yymgz893L+Fd/wB/BGu8vrD4DNg7/qHz1fy087KM/24+qXgju+u2x+eX/Vi5o6v0vPKnt3x7pdnX81d7s/s3Xcx1fzVv8x9554n7/5Z8NHz8srPu6/cu0e+s061fPZ33Vd/t/deM2dM34f2jfVXf6/5zP1GGxqF+nxRetrXd/NMfdhlv3s+8VO+eyae6fEr+0H9/b3H/DOeH3KdvhPZr5+6F69wVfM7nt/cO55PzgEx+/voq/b4s5me2Xf08bv4zdr/Jp56ecZDePoy6y9rfyHwYfRAcI/hg0s872mrb9ob27n+wvq0RgxyuM6Dxqc/9KG1vsJ08H24U2PapI9aJrvEOhxqJ0/uETlzTi59+svU+9m/0x/AfV/d2VdimqPrSk3THnV81tWFnXUZr/uUdWYcuNOS9XOd60nuwdQzB1oFn5N263eY9+pMkNf5VWzgOuN4Zpq0IeZVbe43NnkfP3gkZ9eNL3GJyTX37OEz54jBvdRsnKRrYqjT/A77aV3aGYM5a9mz1mzPoPsm+hjfmiDja6ceRvYEugZjTnvWeSHtsJlIG7SmHgegLWPYNzG/A1vraVtI29zbjoOeie6NdnmGGF331Dt8UgP33Cfo3naOPBdJxtZWPZ0T7LH53Ivuo+NUs/bU0PsppxyQ9tmHZ/a8aS2S+5G+HdtasbGHkDbcZ+S91J/3MwYxu0/udepjpF+Sdtr0Hre2JNfwsV/Se5xk7syXdD/tdZ+p7Fdij5LpuT4xnRW1dm3TfqQu1qf7kL3I5zJ97PXE5Ic9cbt+a3BI9zTXTufa+LmWdMzU0v3y7ArrqSF5RnvbWov5Wn/639XXsE5/1ZP1TmBLnScyL7aS5yXvc50+V/1mZM+zh8TPvuHHPbmyhav9SNRzgnXPAXbW2nWQT/qsZn+I5bz3qM9Fc8qJtuwN8Z2zxpy8+plPsM24SfpxLfZj8kmd+GTNSfoz1PXo3knW7jWxzKmeZyBO68h9yRoZuf/45jrQg/aB7GPG6Nz4QvfdPemcDPFcua4P1+ac9J3OYe+nWoXrjJX7A/i6Rj1ql9PZIg+2+ve5YN73UmvmzbhTf7pGUCcja0pfRtfL3DXHqbc/madennkoaGTTG+UG2BQbJs49JPgaV9+ed7w8BLmxueYm5nprZW2q6SOQ25qE+FmrmiR9pkPatD9zYoC94l4/xMTOuvXJ3kP2p2Mk3Gcd1JDaXU9Ngq05rCd9M++kr3Mzz7NhbOB66o+0Fm27X4k5Be3cU7fagLm18Zn5pzhZK+R626PVWHexuU5dE10zPtk7r4F8OcfXOoFcvW9dm3Td9jG1PHuOnKd+5lMPXONT7KeoSX/0qpkc2ffsCz6uET99sj6uWyuf3eeMr132LvPxyVxaG365Z5kXWE+N6Su9d2K/ks7XNsR3vWu7sgXm1t15JljPeL2/rE91SeeYesvcXuZ67jW4T9om6jRX6uye5P51/8B71pj2MNWMzszBumdiygHcy96wrk1rJr62p3jSWiD1AHPj5XWS9/FNf+n9BOb2yjqcEzPnxOSenLQI66nD3KkPTWmTPq2HXMzxcZ71MFdfXp9wb4wHxDO/6+afmNYfyQ2d33pTD2jnGZ/ip25gbpyuyZ4RI+Nwf9Ld5xuwQ8ekRa3k7L20BmCOPxivQVPmxq73x5jO+QRsc97QH9azb/KM9rSF1OG1vthlv67qm1Bz+lwx7Y+0bmkNnhdiZd7uS/e7a2Wtz7p5uG8euLLtvMB8Oj+tobGf6Wt863AuXKsNmKuFXMTqfZfpHjySM+Nmj5mrx3pcp6f2Dbi2z9hmz4U8eZ+5Pey6pv4lxMleWVf24Mof1GLuHMS+2+MJYuKffTTP3V7om5A/fZxbV/a0e+hc3+y3dE7W3Vf92ydztL6rnnE/96Pr59pagGvtu3fcZ+4ZyD5A1qqvdTWeNcm+eQ6EmFf9wT51ZI29xv1TvdlH89jz38ZTL8+Egru5NCU3IzcKaKAHAtqeBtrw9oX2ZzPSP8nYvbGQGw8dGzzEp3Ha8FOs7BUQY+oNdm3bsO5hlNRELOYZd+qpdD3Zn+5VQo/zoSCX2vGz71P92Lqe12Je4rZv7q9Y66Q3a39UCzadI2G99wAmbZlzyq82mNaT3kfrhrvYXE+apWPDtDfSvT71RK5itfZpH6f6pr2TqR787Vcy2WZvpWvEB7vUdaVJ7s6p15yl9s+Yk2581Nh6AXvyQ69PGjL2BP7YNVONnS9t7vb8GVs+vT5BD6/2N+NNpK2gyX4Rn3Vz5L5gRw3JpAcmHZk7/dJ22r+7WNN66+L6Kgfr+CSnvbvbx6a13OUnzhSLe9Y8PWMw1dGQ233MmMD99O/1ZKpD0MeYyF5NdtmvvIbMSZzehyZzSfboqgZwr6dxqi/BpvPja/+Fe1ln96X3Vd3E6TVRe9bWcYUY2Ca596kZ22n/ptjZfz67F9B7nPGn/WOurrw+Ya8Yqe8Z7b2e58Y+S+/HVX0Na8Ri3fjeP/mgE9sc7hWa+2yk9qa1QvY4r4E8xsevc2Xfcv3ONq8l9yOZbJO7XIINtnf2aOA6+5wYp7nKCZ4j7mWPr/z67EHuLzbTXrfG9Jn63PuedKxJ72nv1OfIfrJmzinmHVc1TvHSvn2he9A1GR+metN/Wu+cXGuT2pPsWcYH7hNzYrJVO2RcwNZ+Pdu71N55JljXf+qT5Noj/UndxM/epB1kvd2rru838aGXZ0LhNrwPQW9AN6nt8yBMm9f+fRBYx8dh7N5YMd4jB/AZWidMh5acHrD2wZb1STe43iMPLL7pb08nOo4DrvqDZusyF5/kygcmryXjTnvkOqN9mfc9dLifHQuIw9ojWsyL7QnzNcRuv6yPNXsmaoNpPTU5pufqLjbo3z2A6YykdiCHMRxC7q6dPGk77Q209twTweZu7zK+9dgrmDTCZEus7B2QPzXYj7RLHVz3ngD2Uy+MpR5G+2f8SXdqxNc4OdTb/ch4Xj+CfdAXyNH+nS9tpp5ga/1ta74c2Strn/oM3CdOkr3L3BNdC3CP/SEucfg0RuZDV+4ZTPFg0kFsbXOdHOSH3EvB1l7lmGJJxoS788d6x0g79w64NpZMGqS1GLdHxiTWdM+agX7qK1mnqD2He9oxs07o9cQ6JvJMgvU4mEOeCcl+cZ1+DvcO376XsJ46IGu0hskXpnMBqfEK7K76C8RvjR2fdet05B62P5CXOMlJN/falrhqJ745Mkbe5zNrhY5LTLTnvdaUPsTruhnmSY2PgG/qfVR72kKeG6/dD+zQJVf1NR2HudeZP0F35muMYyz1TqDL/JK5u995nqmrdaRv1n1ny+fVfiTpNzH5YW9PcmDLmNbMgW7vTd8b5JrO5FVOMXYy1YcdfvR/6gkx3Mesx3v4eC8H9aB9yjfVBMTKGvB9dO8eZepBkjVo17rAGrFJH4f2k2/3gGvuic+VPezYDP3bFzpn9ixjJ9xzT1tfPpvNnW3GhdQ77W9q5xr/Hmi/0iS5190TNGRMNZ36k7FYt6bsLeQadL2dJ21/Ey+9PMum0SAbC70BvXG5EZAHYdq89s8N4TNjZezeWNG/db9K64TUKnloJh/oukTdJ8xHXO2mnkpqaXJfGmNiY33opRbmxpzqz32Z9ijz8pn15v6KPZz0Zu2PatGH+QQxUpNM2jLnlJ88p15Zj/uWtYB1w13sZKqtY0P3hnXpXndPuNYXMlZzqjuZ6mt9GX+qpzXKZEssYibprw/7farzVPNUX2rIa/zzTGXMtJM8g6d6pdcz3hT7DmKpbaoRXZkvbe72/M72BP7ZP0Hn1f5m7onuHejDp7HRSQ/zHHCPGpJJD0w6Mrf71D2Z9m+KlUzrrevu/OW6nPZu2scrja1lyn+CmHfPBevm7jrMlfuW847ZtZ1ywlUdaFJ36oPsVdpJ9qt7d4KYvX+QuSR7dLcXk747nwS71E+s1Mm89UHHv9qH01rHdm/zLAgaWUsyrr5tl/3Ja5n6D9zTtvc49+fkL6nxETLeM9q5zvU8A17nSK7qS+xx7js5jZn3k7seCbGwS+1Na4XscV5Dfl9MdWVfc/3ONq/lVCex1DBxl6uZ7BN7wJjy4kuM5ionmJf4aTf5mSP7L6f9xV7bk0aY+tz7nnSsSe9p7x4ltT9K68q+TBqTqT/dg64p49/VO613Tq65Bxk74Z7f561vOhtC7Ve2GRdS79S71D71Tq40iTbWLOTMnqWmU3+Mxae9hOwtaCNdL+uO7Ntv46mXZzQoG0pDbAoNpBnCfeba9yHoQ5MHYdq89s8N4TM3AV9j98aK+VjLjX6V1gmpVcht3skHukeCrb1qsnfWmHuQ8ewL91qf5L5M4Jf9Rxvx0kdNWSO500ctknm9tl/Gd9796Dqzvme0GNf+JdhnTubYt1bIfNhdnYXMD8YT8+aePho7Sb+E+/bOXmU/UlvvM/Pse+vhOv2Ttu264dlzpH3uHzm0b7DNXmGXGtRkvIx10tGamVsnNtkvrl1L7R1jis+n5D5gy/qJtIWO1xrNe+JOGz3KGFynPq7to/22J30m8NX2iq5R8M14vb+sm3tiimvN+BmH67blOvtwtU/qdP9bJxCLkTnUknbeI8ZE7p8wNzfc7TFwL/fGHkDvY9q6dup7a4GMfQU22uGT+iT3vHV2rehgbi87Zvtn/oneP3ucfh0DG/WqR33YMbdfaDPmFbm/ifVn/7Gz5u5Pg236Qvco4zW5xid+9sLaG+Onpqvzwpr9BO2yd9Y55YOuCfpsEAubvEcu8xmDT2He/YP06x5z3bozZtIam66JuOZ9RnvvFXmZo4+17H9zVV9DTDWBulJLQ/1X+SXtsg+gHmyyTvN7FrvfroN7pU4+mZsn676zvduPhrjdA+buT/e762qucmUPuO68rVseyYmNvTEGPcm5vZLeS65bE5gf0N89Ee3M55nIfU+yH9D+wPzUz0e52uMJ7K0Xsi9qvPJtvV0n16nHfeOz97CZzmTnTJuMnWSO1meNE9hlfq7TtrVnrehKLZ5PtXfs5EpTgj+jz3XOWVfTqT/AfWyzN91/bE71Ypdrv5mnXp65WY487MDctT4UNM0DAb15eRCmzWv/3BDtHRm7Nzbh/mnto7ROSK2CTg9R+mQdV9qImbYMwCcPNn3I3GmfOnPvGPrkvkyow1rci9xb6LOTGqc96rzmIT6xmeNjPPOL9xnd+2e0kAubCdcYmYMY3mdkn8nVerBJ/frZw8zjtc8GWo1/FbtrNnbTzxJ+2Q/iZww+JXOoKfcI+4yVtHZjNV3H1d5Zi70CcqRPkn2WvJexiJG51MV662jNqSfvZ/2tnZjMiZXx2w7QzBC0msMhqY24UzzXtWnyTDDS17XsB9faWpekHuxYty+uJdo63Nu8l7mb0/4CsXJPmu6dkC9z2n/sk+7bCXWkfe/DlGPaS0jdjvTznmfIfRCure+Uw/sdC8wvqcdcp763FuG+MRjmy3tqBuJ7Vto3cU099tl7rNu7jAlXdU41gOtpQy3Zv7ThfvaKuWuem8yV6wx7gl3e7/2UrIGR9Z7OgrBmr0SNgs2pN9w3rz3RtvcwY7qGPfTZZKir11Jv388cTftim72yluyVNUnWy8i+5H33ELhOO65zHU3py1Bna2xaT2p9RjuQK9f4tBe5xnimvmTa57yfeoX628f4fOb9JO+nPnLkWu5399u9EfvC0FbNXfeVLeQ6IzVO9B5o33ml4zOsddoH43UPWFO3ftmz5JSTmFk78dXMfUbuZT6nkPGIJfjlWvr1WvaI/N43f9acZE3G7zrt3auc9niCerIORnLaC8C3Y/e+c5297r332ciR/fcevYXOybV70rElY7Y+858gthrshWRc6Frz7LiW2k9n606TEBO71AAZkxxqOvUH1JJr2Vtg/VSvmnNkrb+Jp16e/WmwoT5sy7Isy/LT6F+2JvoXtmVZvg+eV57b5Tmm77rt5d9J/1H+Dvh7b//mex724be+5FjeB9/DrzyT/I6aL9YefQH4E/mrX571Ri7LsizLT+KRl2f7R8Gy/Bz4Q/PumV3+N9P32P7h/nfyGS9N9+fkx9hncIFXnsnpv2j7jBfkX8Vf+/KMTdv/pX5ZlmX5yTzy8oyfZfvL7bL8HPZ/nP0Y/DFF7xzvfoGy/Hz8Q/vd7Muzj7EvzxafyVd+pvneJcdv5a/+L8+WZVmWZVmWZVmWZVmW5Yp9ebYsy7Isy7Isy7Isy7IsB/bl2bIsy7Isy7Isy7Isy7Ic2Jdny7Isy7Isy7Isy7Isy3JgX54ty7Isy7Isy7Isy7Isy4F9efbF8C8H/Y3/2gv/Qsdn/Msa9POZf7Xjs/4Vn4npn+Z9hc/4p7s/Auf3T/oXsOirZ+id+/U38e5/cpp9+Nv/pTq/Mxmf9S9d5b9+ZL9/ys+o/ZfRXuPdP3/ezXfq+4p/Pe4jv/P0vzT5m0H/o9/hv+Vf83umpmW54zN/xvn909+v/L579693/0n8lL+b/nb+tH14+uXZn/TD4ztqOX2ZTVr88nM8+oXnL6WO/nJmnutf0QNrmbjTywOX6z6A+PkHO/fyweyY+Yc9ffyKX9TUwOc7yC8fe/II/oGsjld+YFtT4vl1XJF2j55nsY5HtD+ahz7m2SD2I7rU4rjSlH8QZa7vovffPX3lmcD3nbWhx+8l9uPRs0JdqYPrV+r6KOj3Wb367rsCv686L9nv6Rn/DvKc+rydvsPecYZf5d3PwEfI829P7Nkz4MfwTDTkuFp/hFf0PYp1MPL3g6/4Xnj2uWfv8nuO6zzjE9hkjV3nd4IWz8fdd/ir++F5dHzWmcqa7qDerskz/1k8e+aW76V/jiWcn48+y5wDn7l8FjiP/T0D5PHZYfyU75BnmX4Gf6SPn9GD3/ps0s+7n0OP8Mp5/onsy7MvrKUfbB+m/BR/yOY9fB85fBxS/YzjD3Hu5xcnD0V/2XwG1jhxpZfP9Mu+cK12+mJvzGUM4NovAK6zB5+FWvl8B+/68qEPH/0yJP/V+bk6T6zlntCbR+shproZV2grPU+43/XcnY0+k1cQK+P1/DugxlM/Pgo9Oe37R/AZfxU05Zn7Dq6++67A7509vaL7zRn97r5dndPPOMOv8u5n4FVe+fmD3+m7yjpffbbe/fOxQV/+fMlaXtX+CM8+9+jLM93zCWze8TvBZ9DfKVe8sh/kyT5xnoj3GTxT02RLjdMz9S4+O/7yXq5+jr3j2SZGfr/yXDDPM0L+/p5i/dFz/pPg/Pez/44+voNnfx78afyUfXgXD7888xedHD5cNCTv58PKnAPtmg8tB9x74hd/xusvFtZdy4dEX78I3KTWBqdapgePOfeB2MRTu/Wb03ECu65HMh6oMXv50cN35Xf3QGdtV/1mdA775Bqfj5B6pz0hTvc+bbi+6tPU20StDiGnsV3r/US7a9pNedTg8IxB3s86rvpiDP1yLfc49THQn3EF/9QkbUuM6dzmvRPk7v7dceeTtYp9mdCez6v9SujNI/XZi4xnvimHOvh0CPfz7NmD3HPGlCvXpv0HrrOmtMt+c+39PGN9HpOTxtaX+XNOTjVwL/vASH3cRzu47lBH5kEL93o/pnqYcx/ISS7uGT/jatu1MwDbvJe+Yq2Jtumb5H30QT+z+ifMU0P2ceJ0PvDzPsN+AT7dj9N5pe7ed+5D5mZow3XWwP20yzX3J9eT3Nes7wri5X6ZQ3K914Bcamzt4nlN7blPuW/T2c660q9h3Rz9bLiPXcNVv/tcwF0t0H5qad+pFtcnWvvVuWXetWS+rlt/fLz2/tVZ0o7ajHkHOtAzkXmNC/bOkbURL9f0AeYZ07Ms2Qf7mec5a89+c/+Z/UjwnfZeWEvN1pN1dh3dt+xPztWYPRJ73HQfrsgeoJdhbu870Jw1MfCH3m/vA/G8n32YfFq3vqJP9gtN5stcjNxT99814b73iHXiFNseijnAmhj6ZW+ge5p7nX7Zu6yDkf1InfiYv8m6GerqfbnqCbCuZvKQn7l+6sm67sCXGlPjqUaGewH6ukZedFFfxuO+e8fIGKx5n2Fv0p7hnpBzii/M1aQPn+bEF43E0T/1NGnHNWTNjomu4QRrGVPd0nuQZ2yqB/uMh43YP8CGOf6TLXj/Ks6fwMv/5ZkNF+a5kaz1PGO4EWAs5z4k3Ac3XJi3b24O91yHzAWpA1o75EOEb/uQL32Yp8YkYzUdF8zndWt7lKu83ZOEWrKfxHFOvOw32pn7pUTM7AO+1nJH62VuLK5PesEz071sTjbkzfjZH2t03rnoBfoEX9bzi1pYy94K/tp3T9MHnZkLu5xz3Xsj6M8aO1bbJ9y3Xuvv+riX+3fi1IMrWnvTtUD3sSEe6+i5w5rJwadjij31UX97mBhL0KMmY2Xt3EvNrDnvPHzqy2fGgbTNOMA18dir3K88Y1PfJWML8dKeODlvPerlXvah6yROaidmnsWMBW0vUz0ZixidN+3TVs1J65rArzUQJ2OhXf1dm7DuPsGkJ2uBqX4hR/aMa89HxjWPcbFjji10HNa6Z9bTmqdaMxdrqZ+4mZu1jIcO453OxB3dM65zj3OdXJkj1/ospR7P+6lvk601cz97xhz7CfzoZdvkPmR9V/1uHeL9Uy3GEObmmHwbNGW8JLVTX+axRs9SXkP2uDUS134Zx56rOWM1xE2fO3p/klMu7ls7mqyFT6+h+8J17nHW2n2w9+Znbk32xfNgnkf3I0kNE/bTXICOrPNKm3NRR9fbsJ45JM/dFd0D9E35sOs9yfjdu6yn14jF8JwaR7tJd/qz3vvhujG1dW6f8WOe0D/3BZhnbHkktnHSjljMjcn9XCdf7qH2oG3jfXO3Hdfd16wx6XqtK/cha5sgRvYBfwd+xOf+MxATf/uUfVGja87VoK9zQEf6OLcu6mUuXGcP0tczmHRO4nJPWGsf5uawPuetJyF2a3Pufp/AzpoBjTlPWjPXnhXz2BNg7nrX49ye6J97pq+1dy5t0eH1VZw/gZdfnk0NSZs7ezbDTeO6DzGHxwPUsdwcmHwb8poLOt4Ugzn3IbVIrgMHhbgemIT7aZu0FkEza6eYd+DfNWXM7McdWf+pV9bQ9eReXTHpBXTiP60lV/1PiHPaiyTPzFQDa8bpmFda8Huk9/jbR+zRA93/tAPs3KvWPZ3j9J/WwXq0O9X3SG9ZT02PctIm3Re42gdisUZv04/79jrpHgC2nRO679L+0vfT/xQrydrz3DZTDzP3SV+Tcaa+C/GmXiZdX2rIPFMfqNPz1nWjyTVo/16XqZ60TU3guZC0nTSznv4T+LWG7AtkbOK1PeT3Bkx6ruI2bStZs2TuSYd6p35nj1tPrknqmjSmvtbKtecGjafar+gaphyuW4/fSdmb9svvr7wW+qAvn9Zx59d6E2zROPV90ql94rq5syaYNGX8Pi9gnsl3gpzYdf7U3v2GzG1OyR7nNeS57N4Btp1LWEMLI2Pe+VifQ7ju/hGH+M2pn9yz9rwGYlsrOjpX2mdf8lqe2Y9ksk3udEHu05027FjX/oQ208jcJ7DLurjufeMedknH7/q5Ns6pp2hnLTnpxtYYXKNJX+zNhU3HzPy9j9N5nHoAd7GNhS8a5crv7nlgTD0hfuYAa5v0T/aSNcCk99QT9Tm6t8aZYt7RusBeTPHSfvLtHkw1ER/ddz2c1jsnOtNG7Qnr9myqST13ZG735FGmvNKasbUH3U/IWB130kX9xs8apv6mbZM6M86fwFtennGvhzZ5Dd3A3IxpY7D1IHQOB0y+0PqYC/PUdjoY3IfpULKe8R3Tg8X9zJdMa9yzV8TL+SMQ76RFqO1KV9dn/Xe96rxquWLS6z313em1T1c1A1pPvTydmamGPM/ETF13WsyTfTRHDmNmru5/2gF2J93TOc57HUu6nlN93PMcTOg35bhj0p5M59L6W2f3BT97xvVUw1Rzx5Hp/lXtfV9bOOWgF9x3WDv7f+rT1EN8zc1190qIn/mMM/U9aXtAY8ZiCNfqSb1TH/K5yHMP0z5679RTmOrJWKkJ+lyk7SkPNtxPvQl+rQF7+wJ5RgBNzPNe9gcmPR1Xm+kcnO6jNWNA9ulKB73qPqRva841yRomjZk/9wd6v7EjxhTnRMe4y+G6e2ge7ps7B+ttC9mLPP9p63WP1JOwZi+vdFpf3pfsd+bve+mXteCvTw50Tb5XeH7Um9q5tlZJHeaU7DExWBdiWZ85k+xJQhx8Bb9T/uQUT/DNWORRe2I/m97jUx/41E7SPvvJZ2t+Zj+S9JuY+mNPegA5prXsASP3amLqx3QeJrQ7PRfgfmWfpvjMc6h78hdssmdXuqnRM2BsPolPDDVznToc5sEn+6W+HuZI7mKD+5o9ZV3tgh33zd+kTvvC8J55erCevRLs7VHTZ5frtr3am0eYepBQrzVo17oAO7RwX/sc2k++3QP61PtMDOKz1rEZ+k++nbN7xjX3ktxnfLtHk4+oyWHuzjtBnvTtvMJa5k+N9KJ7nH3peiZdWT+2xpv6m7bGyqHOjPMn8Cn/5VlyZ5+bMW1MPlgdKzn55iHpQ9PxuL46GKlFcv0O8p1sW0trhanGE8S66ldyqoH8WW/WP2nJOFNvuXfipLfPC0z7kKDj6kzCqWbins7MVEPq65j+AM4f2BP2WfvsQc4zV/e//a50T/3Ths+Mm9zpg7uaXZ96/wiT9qRrhe6V0KO+zxz/Uw+ga55ywtSLky1cxZ38Wn/WmfvfTD3M3K1DPKeScU49boiNLSPr6fpSQ+aZ+pDPRdeNJnIl2vCZ9STk6XoyVmqC3uu0nTQn2Ko/mTRkX+AUG232geuMP/k8GhfaVrJmyb3Ja8gc+HWt2ePWk2uSuiaNqa+1TvkBvdP9iY5BvVc5iK2NewWtLZm+U7IXxoS0nfyuyP7Zg4wNqfOu36IObCdNWQu5yDnxbD2Q8VLbpLNts7bsA37ocGR/8OFecqqJmtMXppjNKV5DHLQyqKc59ZN71p7XkH2YdKR97mteyzP7kUx9S+50NZO2RF/iXuWdcmS/rvBMJcyzDubdI+YZ/+oZuVrr2PRjOjNgHHsC2KvFHtzV3nt+pa+5i40GYvVZmfyYc/+U31oT42N7dX6or/t4Za8WmfROMZ8htT9K6wL7MmlMJt/uwVST8e/qndY7pzWLsRNiEAummiYfwC9zZe7O29CDzDPllc6fttOZyvWOO+nK+rG1hqm/2vrMpK6cZ5w/gadfnmVTgeurA9HN7AbmZhjL9d6MPlxJxpE+RKynf9fS+dDBXJvToey8Jzpf0n2yF/mlhnb1Y9vrMvkKerP/xsnc0nuFnfWTo+vO+lIr4MuYuNJLvs6DbepqjJc1cZ171+vSe0zu7nmSPWqtXJ/qSsyJXdp3HZmr+9/1YHfSnWsJNsS86m3nIU7Gog7n1uOZUEf6J/hl7yfsVcK8e5E1nGpSj/oAO+4xTvvWNadu90xfcqfeqxrxyzrStvcQeh+51r97zaex2g/SlrWOSz18Zh/xybpT+wlssG174mR9qYe1qz6krqknqRmMQX5zNJ5d14nB3LOSmkD73Hdte62ZNAK5u6fqFnxTh2QfuE4fromTMM9eXO0ncY0NXFObPRL7bN3YZZ2ugz2yZ3wyP+171iesWwN+qd94wpq54FRv3u/6mu4zGlIjvrluza2l4yT62FMgj33KvrQt97W7Az97aZy8B6n7rt+Jce5quYox+SbEz95rr97U3vuKb8bOvhnH2NzHf8I4CX6TvbVmf4nNvY6RnOI11tt9YG4tfHoNxM09bX2sa8916uR+2k/7an+t89H9SKyne6BudPQa+bLO5CoXsGZNU14wRpM9uMrTa9SSedFunKTrsjf6Ja7lObAW8nnNJ3ZTPiFn9pmY2OMnV1rA85mc6myeiZ01W5vz7rt1Cfaeq8T8fHaMRDvz8cn8VCP3c639Iffqo1Bj10XeUz+xzxqzL2q88m29XSf1tZ6M2T1I7H/SOdtm0kt+c+Cb5wAmH0g/e2Fu5/at6T4Qq/NK50+N1pfrzE/1aJ9kHdk/7vXeaNv1cS91ZJw/gadfnlE8Dckm5T2HcJ2b2A3MzfCaA2Scbjb+rjE8BNOmQtoSV3u4q0V7YkMfbkm9jEkHtL+Htof9uorrwZzALv0c0vdzfxIfBkfqn/rN3F5B+lrrxJ3eXs8enujeptZ+yJv0I5dnZqqBtTyjqVX7KY82jNSW54/YrLk/mav7j712gN1Jd+5rave8nfoCXS9kzanJPJ4JfLXLYT58O7ZkDofngM8pb9tN+Bw57Jn38zwnkw/olz082TasU7+2WdN09iD70n3o2iT7Y7+5zvOTcbWZ+mpvyZW5Rd3pI3keuM+ncK2ezDP1gThq5HPaj4wHaJ30JrkX5Ceu5yE1gb1x34mtLVgr97uPqTdBb2vEPnXlOtfeZyS5Zk8S5tmf7mOT8ew90BPvM+wHEC9tey9zr7Q97Xv20JhcZw323JGgP/eHa3vZftZAno4D3mdkTPC+a+YQczXdR/2sO/uaZxEtxITJNveNoV/DWvYSu9bOPOs99RubvO9+3dUC2VsHTL4NcdIvtbb2ts245nLgZ48h1xjq7zML+Fl/07Uax/u5H9I918/ceU96LWvN89H7zb3UgK7sQ2qhR/hrT/7UwLW2xnl0PybSNu1P/e6+ZR3oyDWG8bi2JvuYusHamzxz5jiR+swDXucwZq6psc9U6sq1vK82hvtmjgnjmNPnJfcbJu36ZG8S7qd9x5RTbOynvQXPXfa6NWT+U+/azxw5PD+5Rl7iPFKT8btO/N8BGh6Nq+60z+fztBegb0Lu7AG1Zq8hY3i+cmT/3TNyQedUn3BtbCGGMfE1lkw+YGwHdWVu4nC/65P27bzCeuZvjXnOGNmftu1+QNaPrTVwr7V3r8yJH2vqzDh/Ak+/PPtMpo35k3hnfX/aQfxK/vRz9lE4T3d9wSa/eN/F9AX+t0H9+QNx+Tw4w/kL20+Es9DP42edkY67P1+W5Z7pOdnv8WX5+XzW77J/Ovu7wbLsy7Mvh1+s8i39R5j+qFoeZ7/8Zx7pi/+rz7sht//rxd/K/tH1dfyGXqMPnQyfjXfrJq45jOsz/urPqWX50+H3sPy5tc/OsvwO9uXZx9i/n5ZlX559Of2fqC5fy2e9/Pnt2JdH/jDfH56fw6P9X17DF0a/ka84Izzb+zNqWe7x52aO/Q5flp/Pvjz7GPv7/7L8sJdny7Isy7Isy7Isy7Isy/KT2Jdny7Isy7Isy7Isy7Isy3JgX54ty7Isy7Isy7Isy7Isy4F9ebYsy7Isy7Isy7Isy7IsB/bl2fLl/A3/MMSyLMuyLMuyLMuyLH8G+/LsF8G/cuK/6PSb+ci/1sK//mbtP+mfgf8b/vVU/0Wxr+i7e7z/CtL7+Mr9W97Lu/fub/2Xsvgfa/gfbd7Ju3r5t+7JT+GjP8N9Nhl/+u8Ay+N8xc9b/kVXcvzJfMZ39hVf/T/qs3+nf5mXnwd+t/yGf733K878V/Fb/+OOn7oHnOWP/j33k8/VH/vy7B1Nn2LwS9J3PFiP/rBUc2vML2NGfiHr4/jsXwTJYU8f+cNh2odX4Qsya5400MO0mfJ/9Bfv74Rarn4gU3f+0vIZ/Z945Uv2pzE9r9/13XG1f1+1t1/Bn1SLvLum/L71Z8IjtG1/b6vzs/7YefW7Ib/THn0O7+we+dn1CO+Ks3yMj/4Mb79Hf0d7hkd+T7kifRmPYt7ui8+549m+YY/f9D1h/xyPPu88o/qcnld1P/Lcv8rdd3bqZTTsca5Pe/4ZZ+2nQZ8+6+fJBLm+4nwI+3f6Pfxq7SNwhp79+flM/+/O/E9l0v2Rc0Bvn+3vu/mqPXj2u+cjZ0+6JvbFnzlfVe+JfXl2wXdvTvLoA+1DnLb4Zh095zp/QPf8nZA7HySu73J9xi8KGa/7AfTvkR7wID/7C+R3Q61XP5ipnZ7IVz0Hv7GXJz7jzH6Uq/37qr39Cv6kWuTdNT3yffsI74rzKOTKnxvP0t9p7+C39nL5f/noz53et+/4PeUKbD9y5nlW7En3hZr93cHvpkdypO30LNq7Z7/n6H/ugdobdDNY/2ysdarlTi9rj2j8Sb9ffBbTOflMPJtfBfvns5RcnZ+Pwrni/D/DM/3/DM1fwaT7q8/Bu/iqPXj2u+cjZ0+uavqqek88/fKMg4Vgh1iII5uFD3N+SLieP0CAddf6h4n3GTbKfKnHnG5uDuyJRWxz+cWQunxormJkba/WnXRvte0eZH8S8/GZDz/3Oi/r3Gtb4P705UFP9DtpSZ2ORH0yaUu6J9hL3k+9rfPUrwQ7/MA+PgKxGdirxTiCFtcYMvWeuf1Bf8b2fsY69Q4/bczRZ5XRWnudnFfPmmQ+xonWYE3Zv7yfORlZLzmZ219rOWnpc8HgOjU9WtdVT1ozA8iV8dGTNuQSbJlnX+yJWDejdaef9aI56fxp864eWkfG415yqkNfa7H+jIUvnGoxt6jTOomd+5X3vWcO8T6jaxHup51M/Ut9kLm1U1diLY48H3k/NRLbOfZZmzH0y7W05VMbhvG4pj55tYcJNsQT/E5aAXvX6C/r9idj5X3Bhzo6Z+bjPkPtd+cM9GXoBxkHTnbC/ewzNaQd16k746VG7Jhjy1r2J32mswf4ZU+0Q4/3Uge2zMnpOvfy2U19kLYM6yZO96b3OP2yhsyHDzk6r6Qtw/xZI6N1MsT+MvATYjFX60lDgp0arnBvX+GqLzLtwx25T0KcvvcR0EKsxHPHZ/a/Yd19Ynhm+GSe652DuWvu5+m5SVrvo36ey9TUe6UOB7bSe8C1vel61Ud8Y536eHpewJy5nqRecrXGpGuTZ/cq17IH3CdHknr0Z6QdNlNsyP6pv5/l7p96IGMz5LRfknl7/RQz7zGsO/vK8KyqwXlCrWjo+pNT3/TlHmvkZzDPeNzL3rGW6M+wp91rBvqJhY17xEi9xMo+4GN9QNz2bz1J2jHkkThZl3ZXe5D2xM86sEmmPUl7h2Rs7YG4zMnveudKX4Y18Jlz7PA97R2wPt2Hk8aP8NTLMwUrhkYi1AKZC413o224Des4bqpwzZp+wpy4YM70Sw2umwNsaurknrrAwwqnGOZ0PeM9U3eirWsdm09rn9Cez7bl2jhCDejMekQtjfqtz5zcB2PCVGtqFHyy/xPGSpinH3Gso3XeQZzsF37MieE4xeI+6/agY3GdvsaGaU+Zu1fEInbuHf4nLYJf9oaYOU+9E6kB3Lc8J6mra2aetgl+gn/OuzbXPS/qMC+2zLOWKy19LpwzJONfxbrribGTSUtqZ44N8Jnx7IUQJ3vFPH1TN2v45nMn1pFr7c+8dT/TQ+Zq67rv6shYwD3XAZ3Op1qInfHbZuoN9tYLGaPjTaA3bbLG7p967Ae1PLp32asEf+3Nl/Xqg87MhV3Os7dtO+XOOqgPG2FuzXn9KOTKeFdau2buM88zaazWmXWmXe8TdszN2TVprwZien21J4/0Ju2JQeysIdezL8A8+5B9AeuS7EdDnqwDuJf6U0v3zLnxicM8z1Dm1h47YuSaPYW7GljjHug39dzeSufM2iA1CHGxE+bmuso90fmvICe2xHek1kdIrSfIYS8fZfJBX+v1HDxDa/ZM8dnnICFX75NzY+Q6c2uYzoU578g4nofuw0SfHTXaMzSlr/au9x5kb6Z69b8Cv+xD98W6hPjqN749U39qFO7lHmecSXvGwS5j5hqf6s1ryPqJkfkldQBznzni6Q/YMXc/EmuwF4CWjM21+qaaG3T0+lVM4Dp7hdaMgb3zSbO4l/bCXlo7MVIHc231TR32Uhvn3Q/jp05gbr5Jd8dXrzbEap+MqX3nUE9CLu0ge3EXB325X5Mu6T46ty9Tja2r+5Fga2yYcjnX3zqIrQ7QHqw5damj14Ac+gJze5TX7+Cpl2c0KBsqFJPFw51o5jYvG5lko0TbqXFou2rspLPJGu9ivFp3MtWaWu42Pv3blmvuJcaeakAfdTfTfXyN3XmwzVqnXFPdTeedepE2J/2JNo6EvqROz0H3EHKPQFuYdOSZmurIHk79Ilf73NEayY+2E72PqVmI5749Yj/Rdq1zOhtp0/ZwpWXaD+bZC+I9UldeS/pOuXI/J+25ntdylRudnotn9mNae2cPpzrc1yl31jH5NtnHKV73uW3UknQ9WTOx1PcoWcfUP9bs9zN7h99dfyDryXqz19B1Y2fv2jbjSPp3rKz71R7ClVY+vZbsa8ZS13Qe0q7zQ9p2zqt9g9Tfce56Qx1q4Rrf3kfyZs/lmZoktSZtO9Wc56bP0GRPTPdpyus+6ut69v+qhtYAvXcnup+dp9eha0ibyb7RxvEoaMuajJNa7rjrC7V3Lx/BPUzQlveI/Uy9YI19ntyjae9PpO10TumLcbueyT5BE+uM6fy0fkajbYKdOqYeZy96/a7ej5yf1jjltLbprE01TFCTcSbtuVdN9iR7AFlv6uMz7WDKm/Eyj5z62bG6j5A2bT+RPYK7mHDX/6zvSkPnBvsx+WXcybf3aYqBj9pZyz5n7Xf5hbkx1J7k+Zh6m3quyHrv4qApY061SPdxim2Ndz2ZfJvs0bSHrp80c2/SknEn31wXY1HDlOujPP3yrIUB9zw4kg3Oxktu/KkgGsFaj9MG5wGe1tHZmwhoyfiPxni17oSYfT9zTbGk13o+5SQu2qeeYGsNSdYm+BLDa/uhbfbupEP/E52XGK0592rSeYW+6qCG3teTzrZtHdOesc5a7xNkj6a9AfIR46pG4mjDSI3MyX+i9ylrkqy7cznSXoh7ssuYQO2pA7InbQ9XWqZzwTx7kTGvYjG8lvSdcrX2Pk95Hqa9Jx5xzd1DXz6zpkmrTGvv7OFUh7Wbu8dVD6D1mWuqJbVA2xC/9yFj5xDi9b2GuOlrHVP/UsMzewfmsWdgjhzGzFx53iDtIPvfthlH0j9z55BHepikFsDvpJXYrQ3tfpd0LNe612nHdZ4jyB6wlusd69E9gbveGBuwJQ6f1MC1+zTlZGRN2QdgPvmoNWnd6uqhnj5D3SPImL0Gud622U9z52AdDawnvXcJ8TuOZH6w30n7OmCyv8J+Zc4TrQ3yGXiEq76ovffnESYdxHL/YDobd2Cfcfu89byhVmI4tJ20ZG+w+6h2c8J0Hk6aJ9vc89YErfnUq5N+czLSN7l6Xq5youuZ89rPuM/0pD3rhvRjmDf1QPphl/3kvv5g3h7GQ1/XwnrvEXQN2KQu0X+quaFGewR3MWHqf9bNMMaVhs4NxOG+fj2MO/n2Pk258XFfO7YDJt+OD9mLjC15Vuif8WXyEdZSl/XexUGTewVTLdJ9nGJbo3F62JPJF9penZ0bev+b1mJNWX+vAevmz2GfiNn3Psq3/pdn3IdTIdmoZmpc6pvWJ53Ms6ZnYrxadzLVmlqmWIINOqdBX6fY6pjiTnXB9NBkbK4zd9Y5+cKkrWnfSXPanHJdkb2e6j/pTD/IMzPp6PWuw32B0z4Iead17qWm1kh+cp9IDZCaJWO2/Qn7YZyO2zqnnqdN28OVlmk/uhcZ8yrWXU+mXLmfaSu5Pu29WqfcySP7J9PaO3s41eG+XumCk2/2LXNN8YiR9m2jlqTrOUHc1gd9P+uY+pcantm7hBjk1T715zxzkYd80n6pu20zjqR/xzpx6mGTWuBKKzEZSfa1Yzlnfbrf18Kc+8Bn5sx9e2ZPkqveWI97wjX2xDEW8clzArurmu5o26x5os/QZJ8xu2eQ+2g8bDLuVQ2tAabzAthm/7qfnWfq91SDTPZ3nLQ2k1327hFOudR9quuOSUffuztLDba952jn/jRaO755LvKcTFqyN69oT9vJL3Uk09nJ89iaINe5zvW7ehNz9zoxUlNrbE2ZczprUw2AHfqFmpxP2nuv8pxkT1IPqJ/PvJ+o5a5nmUeM3XSs7iOkTdtPZI/gLiZ0/4mRfch+XWno3GA/rvxg8u19mmJkv1mb+gyTb8eH7EXGljxjU28nH/D8SNZ7Fyc1wVSLZFyYYhvvKg6cfLO+1Nm5wfVTLu6Rp9cz7uSb61dQZ9fwLE+9PDOhYplnA3Ijs5ncZ57kxlNwNpdrYppvYmpcHmBgnQ0Q9GQe6Gbj82iMV+tOrNV6jG3uKdaJtkUPscRcMNXQc5kemuwfa7kfSe+NdP8nprzM0484xp/sE9bdQ8l4+vOZ86m2rst+ass+5DrXfX7M4z7Ze+atMzmtcy97Q8zUcDqD0v5dE2Td2D5yNu2j4JdxMyZ4Tl3vfrU9XGnp/JDxIGNexbrrybROPPdLLZmb+dXepz1rXbtwP3Vz3VqS1vHuHrJuXfqr5aqOqQfMuS/ESv/W4hkS/Dt/xgPidd6JSR9k/UAvtZv6lxrwe2bvxJzYpb3125PMxVrmSjvI+tq2a4T0Z23qTZM58MkcSff6Tmv2gLjMuQ8dy56RWxtIO/fNnKwx5xPMKfgxJ/Yze5K0zsQ114mNfubZF+5NsWGK33VcgW/H5l6fCyF27m/3BTJmn4dJG/Ou8aoGc2ID2k6aW6/nSLr+qR58usfimTrBevtib07z5X6Ldamle3K1T8J623Tc5uq8CTbEScjTvbb2qzpd63gT2GSOBM3Za661NUfWnL1p7VyfekTcrIO82Aq+xgXmUz+ns0NsbTuu9mrK/gJrV/Ump/XuLzlSA2u5T2nPdetjnvbCWvfIWiZtaZ8atLVnqUdY5960B8B9c/OZupLeD2yZX53prAENGZvrq5qbqbarmMB11p21AtfGvNJg7fa9zyJxrvqWOaFrmXKn9q6rwTf34dQr9WdsIYc13D2bSfoBedR6Fwe/1Ml190G6j1PsrjF1JVO/09d1dfLJ3PVp/1Mb9tbVubJ+YK33jnt3ZP36ZD2P8NTLM7ARjNw4xTiyQMSlLWSzgfnkm/kc0E2FPohcpw+xcpPAOI5nY7xad9K19qHoWCcm26yDkX27qiHJAyd5mMmbcRjWkNcJ/icfmfJO+yaTfdN5u+arvUj6vEznMuP0+cs8xGHd88Fa2+dzwpi4O9OZM3VK7iN1TzV1TK71YZzOatp5bdyOCVf7MNmDcR1qmc7FXcxTrEd64hnTp/eznxf3Haa9xya19lnI3Llm3ak1yRrlVPezPbQOe8HIOuFUx9QD+5622gPXrknn5tNesEaeJn0Y6mitJ9IGTfpP/WsNj+6dNgz3B4jlfWKz5v5kLnqRftjnPmb/21ZdDPez/fHVhmGsrI8h9ClzJKkF8DtphTwHrqmzbYF5aoG2Y25M4jO4J8Zg9DlLX+xOe3LqTWP/Mz++U/8yXvrwmfVJanVMpO6ka6BP0GfIZznPdsdknrEa97mfj6sa3BuG+dTYZH5zyVS/9lln18Ac3MMr2jfz6T99N4B6HWmHvtYuvX8M+zOtMYRrn7PEve6Rthk7+3dVZ9fo8NlK+vw1mZ+42qo987NuTyB9r/S6liPpPmWOxDhJn8fuTevJtezNVC9x234iz6v5hfjp1/uReslHrFMe7Rj4+UxN2llnQPef+/as9YCaMl7uNSPpNfNC9sZc0zmdagB9GdYLJ/tG39TkPUbGBDS6ps6sjzj260qDe9n1J6e+6Zv0Pk258XFfIXMzMqZ7zIDpHDBXc8cGYqj5kWczMTeDGGp7JE72TfurPZApdtYIGZthfUAs7tkn46WtOvm0Ltev9t+Y0Hvb9RNXP2Hde7mWtgw0A1qYT3274umXZ8sy0Ycc/BLikOYDsSzL30H/0F6WZVlehz8GGM8y/eH0Dvx97918tM5leRV+f9m/XV5jfwdc/kT25dnyFqZfyPzS5Bcfrpdl+bvYX5yWZVnei/9j5Ufg+7j/l/934P9Q+k5eqXNZXoVnZf92eY39HXD5E9mXZ8vb4EuSX3Qc+7/YLMvfzf7itCzLsizLb8IXt+9+Ify3sb8DLn8i+/JsWZZlWZZlWZZlWZZlWQ7sy7NlWZZlWZZlWZZlWZZlObAvz5ZlWZZlWZZlWZZlWZblwL48W5ZlWZZlWZZlWZZlWZYD+/JsWZZlWZZlWZZlWZZlWQ687eWZ/zIJn7+Jz/iXQP6Uf12Ef87cfznzM/5p87+Fj/yLPb/1efpK+Ndc6dGf8K+6UsNvfMbQvP+q7u+Bn0v8fPrb2HO6LO/lmWfq7nuH9b/pd8y/9fvoK/f56szx+7h/2/yWn4fv/B3xT/g9gF64h7/tu8Pzt/xeHn55ll82PXiof8of+8/q4AuEL5J3cheTfv3rv/7r/8yu+Qx9j/LOL+t30Hr88vzpL5jQ+OrLs2fOTMP5eccZmr7w3xX7Wdh7evIbYR97L5991tyLZ88VfPQsTd+t794HYnVNzD9zr3/zWXoWntVHf2mmJ8+cyVd55Uzf8Rv3mF585x84n7UXfxJf/Ywk0/fxV/LMM3X1vfNZ3+/fuTd33PWOXk0/o/H5zGfys5956v6q3xevzlyv0deP/E5Er+jZV/DO83zqjfW84wwQv/ea2Kc9eZaf9nw/o+crz83yOXzovzybvvi/+we5PKtjesBf5Z0xP0Pfo7zrS/Rd/LQvy0f5SB9/yvOU/KQv/O98Ll7lHS/PvoPpTE4/Cz7K6cyz1x/5xfZRPjv+T4Jnhnof4bd+306885z+LXzk59bfxnc+I6fvy6/imWfq6ntn+nn4Dn7y99dd76Z+ud+fxWfHl686s1dn7l1n4yt/J37neX7m94CPQnzyfBb0/bf+ffqT/pZaPsbbX56xxiejHxweJtcYpy/QPoSZzzwePoZrec9hDrR4L3X1A856/iAn9uR3hTGJo29+UbGW8+6Ltac/w/x8Zp+tMbVmDVyTI9fzSyfzYGOPcwi5837uIXN1uSd8plbvZ5yMkba5lvcY2E1fQFljrllTxrefEycdj8Tpfecz+5303nce5+TwzJCbeebJfjB6/51jQ48yb9pC7o21dT8YkLEhNTByjZzMMz5xT3RvtCVG3rcvCfdbS9L15P4wd/2j57hzqz3tGfan4zOk9wyf6Xy0f+pJsLVn+DDPnk797HoYxMc/tTHan3XXyHXCOpvUe0fWwTXx0Gm/cpgv77lPp/2D7HPW0z5obt32S/TJvWLdfNlXRpLaPUdNa+1eZr8YkvcY6sl4DPSLdnxao7Vo7310eM/a3SPn2HS+7JP2ju51r5l7om3llD/7ZlxsO4f1A3Hxy9rpX+bI3He+rkGfPQa2Exljsum+MoifegDfPHesZf2Zh5F7N5E9TV3ZH0b2CB/m5HWdPNxznpqx616lrvRjiD1RS9fmWtsx7JHz7BFk3QyZYtmXab+zDnDPsiaujcvIPkPXn72DXMM2a8m4rgt5cp4QwzzWJcbkvmSs7A3DHuQ9hvHbPuOqw7WJ3PfsHXrYx1w3p3if0b1rWEttQLwrn8Q+Zj57lhoZPkN5L2sj53Qf0ifPX/p0rcRQS9NnKHtIjN6/JNfIccqT/gxypi1xmPtcej9rYq21ME50XcSXUz4+tWfN+kV7h7D32OqPXZP1elaIrU73Eruu0zXouozZ2qz3qobsSfc66ZwMIUbeT63MrYX4TfYE7Ivg08+V8fMewxpzDxnSscmdmrKOSevy/bz95Vk+AMw9RB5amWII9/WDtDVP+nLtA+Z6PjSsZbzUxeFWM3Hy4eF+PrjMc/2ED4w5fFD4hIyjrbQt69lTYI5N1sg9feyBc7+gMqb9M99E+gA5Uktr5zr3BZinjXN7gzZjkivj5xrgm/vY2lnP/eJaPfYk46WO5ErHXRw+UxO+zLOP0rbMW697TD7PjH49b19zosG+2DPnky3xhDXn+iZTbGMBc3V6Xoyn7ok+Wx2b9dyDBtv0x1Z7Y9lb58K1vRTmaePcWuiB8bunzs2XPZOOT6zua/p0TOw7h3oa7vfZcd69STon3PlnHZC5G+53X4B49vIKfHPfyNX7CN2bjm9N1sDcOL1GLO5Zt3G0a93dQ2omNvaQ69zr3jnHL2uYMFZrsv/mlo6ZusAa1e5cuO5+M08b58bNvcjagfs5n/Yt9TG3Vuyyd6y1NuF+1+Q8Y0rXLWiZ6lcj/cWv59bUua98+UwNHfdUKz3RDtKvYS1rxzd7So7Mk+vUlHul/hOtmTjktk57wmdqxi51OleH/kKOjIedebHVD/IMmTdrAnyzf23nPHPiQ73QdTNv38zJ3HyuG7fxPFmDc4ZkvN4j7e1t9gNYS+0ZC9rXmpOphvQjXvYLXGdkb9CW894b7DOXc8E+5w3xu77unXM+M9Zd7xJ70uCfMU5YF5+gFufS/Zjisz713mvXuGfvqatrzfmUR7CV7mHvT/bUnnXN05mDPhvE0nby5TrPltjDK9SW+bJHU77eG9YyBvM8P6lP31OPwXq7b87Ni13OiZl9SE2QsVKTZN+7BmLjO/lNZC7AJ/2Ig41wnfkafPER+yj4Ms9eZLysDbjOPSC+84zdPZ3mGWf5Gbz95ZkHC9hwD2MfTMA+D79Mh9B8U5679Sa18Mkc/9R3l+cKYyaZM6+7Vpj0Jbl+IuP2w2dt4EM87UPeP/U1baY4XV9rwf7U0+53x8KXnH0tqXnSn+fzitRxF2faG+y7L3Bl23nStvsyacLeXmXPpz6lbZN5J9+MndeCLzH6Wlq39F5DapliJcTNnqf2SWfma19oPR0De/dk0pba7/ID18aY+n51PiD1NGlLnrZj3vXDdM6u/B+1F3RhP42MMWGu1D3tA/cy/6SR9dwL9so4vSas555OcQVbY3itL9etWbIerol/xVQ/c+5D19Kapz5cndvuP9zFyHPa+VMrpC0xvRZjdxyY7E9kHVynBmBtqnXKwdz6ez+Mk2Bv3CtfsMaud4p7onucdI1cWx/X9Bp/86q99UjHS7LWZNKXZyivYdqD1NJ5Tlohe36yeyRe2xBXzVf+Uyz87Me0ntBr1hPmuQcZr7WA/Z9yYYtPX0vuzemcqfFUI9fEdh+w7zzSGrqe1CNp0/Z3ZE18qlGs6653DWvYT2PqYYOOrHPK7708C71HXVPu1VQvqD25i3uidff+cG2cKWbnTTpW2nK/94a1rgvsyRWTtswx5Xv2rGavHtGEHuJjl2ege949xPZR3VPdVzXIqddNam/dkjZ5PTHVmjqueg6neiT7YWx61T1qna1j+Rl8+sszHyQOCOs9psPchzDzTXmIcbUOmZPhQ+KDypgejB5d90Q+JEIfzJkPKfG6B9m3KVb6y6TXejIedI98ONMHmKtNnyb3Ku0l16G1mFtYY+7Ifnes9OU6bYV11rpmaC3JScddHPYmNQL23RfANnM4Jr2558TPWidNaZ/6smfS50kdDtcm34zNZ5/L1MoauRLiTb3Bp+9nrilW0nHtERCD6x7uG9edGz25r6kFsjdoy7gOe9O+0PGzbxlbrs4HTD6StplHWotM5+zKX/sebS/c775P8SewI3Zy6smV/kmz52zyF+4TS650o8n91wZ/4H5qJrc6GGoB7Lw/aco8kj0hd8buWKxnTcSa7LXhuvdvipGa8pzae/Of9g+IyXUPYhsnudoP4+bIOrw36WZY35Qj66eW3L+sR9L+yhfwVWfqwPZUK6jbkT1OWMs+APfoLz7k45ORPZ/6D9bT58i1zgXUbF1CPnvR5wnbrp0cxs6eCut55lKbeaxJO+l4k13bpH7WMp8D/ylW1jutJ9P5Yp59znho6T1w3VxJ9ppr1nsYm3qpu5k0Eiv74ycaiGFM4DrzaQ9cZ9/b1qFN20+0rzXlngrr1HfXu6ZrFOPdgV3WMeVi3vvR8amHezk8a5M/oPvUB8HvVDtar3Ke6pp6djpz0LHSduoXsN6a+vy61w58Jm3pN+XDvrWnZq4zj4P8rWki99ZaQP3e6x62bmPksFb8+ix0DXkuEnyNl/oS1vRXd5P50n7iqlbIWJL6pvXsM8N+GJvRZyPtcyw/iy99edZfBiewzUOY+aY8d+usZe7UwidzD3M/jBnnUYyZZM68Pj1wrS/JdUFrxsm4uQ9wqs0eeP+RfqRNXkvX11rMCdTkPkLuK3Ss9M1rSc2T/tYiVzru4pz2pvsCk610nrTtvkya0j71TX1KW+KmplybfDN2Xgu+xOhrOfWm9xpSyxQr6bipfdKZTJpaT8fI+HfapvwdP/c4Y8vV+YDJR9K2zxJMvYfpnF35T/YnTrZTryaoJ3UYzzqc977id9rH5rQ2xabHpzNgHD7NjS1zarAHrGWM07nq2mWyZ859cJ9O9PrdXkz9vYthL8A+Wn9qhbQl5lQzdBw42Wubunsu3O9+qYk4XHeOrL/3I+uRtL/yhdTJdY6sPSFm9rR7nGR80Z5Pa+Yane6rPW0NUzzJWpNJX56hPk/EIFaSeTtPaiUO+SR7fqrpKp60TcY91Q1TrKx3Wk+omfWEee5Bxpu02P8pF7b49PXEtI+gxoxrLtbsExrJwVz9xMucraHryVon2r5hPWvImvhUq1jDXe+aqVf26Y7snRAvtXHdfdAvuerHaa1jY9O1T70Ca9RWTc47Z/Zwism8+ygdK20z7gR2rj+yL5O2zDHlm85qas7r5hFN1stI2+559zBjP9KnrvvRGoQYpxzo8Jy3bkmbvJ6g36daofV2zl4nXtaf/cjYfGbeO53Lz+DLXp7h42G5ow8dfuYzT66zdnX48lDrr30eaK5TI/fV33j4s14xjjnblriZP3O27dTr9Bd8rNkY5s99AHvQ2vt+xgTy2itAQ2pre8jeQ2tRKxAv43Od8bvu9AVsMzbXxptqbi1ypeMuDr6pCV/m3RegL2mbdJ6svc/EpCntU1/3DNI298u4rk15pthZK3PjEYdcSdsLtqyJsc09xUqw7bPTOrOOZNKUfYGsG4wJ9mmqCybtHT/3OGNL70XuIUw+kraZR1pL0nXd+Wffr5jiQGs91dRrXDPsD7GzP9L67Nt0Nlyzfj6tk/teE4/5lE/QQ259sMUve8A8tenTEGPqXeslR+ric/KT7D0Yb+oNZC4hvjVC12RMePZMc52xE/Kax7hTrZ2TeMy7DuhaIP291td+68M896/rgcyR1+0L5mJMtU1kTPVmj5OpXuboyHzEoNdpi03qJceVRvxznTl1EZP47k/3GDv3GbDvPGnPGnPBV50dC1vXzKsOYT37N9kRJ3uTe3nVlylWa8zaGu5nrdD2GQ8taa+/+dGprdpSO/OsM+k+yVQjYJ8+xCV36ss+Atepp3N2PU3vU5Pr6jZ+awHW7fVd75L0E/KmPTYnrblmz1LnlBd77BLssn9J1gNe82kf7HfnwyZ9RXshN3P3izhZc/ZEX/um75X+jJVnJeNO5Lp7eTpToE3mw/8qH/cyLv3KGPieNHYfJ7Jert2zriftoGOnpmaqi7n21JTrzN0/mWIIudM+64DuUds3bc911tpz9Ga+7hXrDMFf++yj12rruA22p54vX8eXvTwDDhY2OU6kTeYzT8bqg0ZO18DD6WDdQ85nPwBZmw9M+gKamE8QEzti6ZeHnfvmh9TLyB6C983d/qAehg+pOfHTF3KviKMfI3Uy7y+b7Ef2CU72GbO1uDeS8bHLHFkjfu0LrjPogWTN0lqSk45H4vS+49t9ke4/AzpP7rkxZdKU9qlv6lnauu7AzzWwNvN37blHjNx74uCfYHPqDXEzVtY3xUqwx0bf7Be0TobxuW5N+GctXXf3tfuYMd0vhr3t+FyruWND73nuIUw+kraZR1pLknsCj/gz14eRfZPTfmJv37DpXEnmwUdbtHg/13vNXva5S125lvfR5n1rMceEcczpfrkvYkwGPubkM9eM06Qu/BmZI+thZH+zN1O/HOZOOyFengU1iHUDcTIeNabWtAXtc5ir1/A9nZ3sETmxw958DnWnPSPr634Tz3XW3D/oeiD7ldftC/gSA3ofO65MNRF7ImtxT+xr7iG6uNegX/9T7xPjdPzUwbBmwC5t6VfnSh/WOl6S94lrz63bPgj5tCfHZJf7CL2X5DEGQ/1TrK43fRv3OmF+1b+Mx8jc6nEQJ3vd6wzrpt7TOev+gHukVmOnVsDXXKylnt6bvuewxklHYj8d5LOm3lPApvU7uneinZqEXNaujbEbe8dQl7bed2Q/vWdNXS9DXb3mfbUx7GfmgKuzgK3+Xhu794fr7GHWjS/jlKdjpaaOC6wbOzWBa+2TdL9S15QPshfYkyc15zrDGOa6ovcAe+K5f9bXdh0799uRGr1HbJj63jZ5j5G9TlhDT0J8/bqnk32T/ujkU1ijF67nGmjPME/aUh+1QffRuNn39NXPft/VsXw+H3p59p14eE4P1FfBYc4vlWVZfg77A2ZZlr8BfmnvPxT4Rd0/Rpb/H/qUf7wt38+e1b+L/d1s+Y38hJ8dvHPwRdryvezLsw/AF3//srosy89hf0FbluVvYPqFev/HvZl9efbz2N+n/x6mF/3L8hv4CT87fsJ/OLT8N/vybFmWP459ebYsy98CL8v4znPsf8kzsy/Pfia7L38HfE/tPi+/kf2OWpJf9/JsWZZlWZZlWZZlWZZlWb6KfXm2LMuyLMuyLMuyLMuyLAf25dmyLMuyLMuyLMuyLMuyHNiXZ8uyLMuyLMuyLMuyLMtyYF+eLcuyLMuyLMuyLMuyLMuBp16e8a/X8S85/Xb8Fzv3X6W6Zv91kWvyXzhbvg76/m//9m//M/s98CzxTE381poaavCZ2H/t9L1cnZ+vgvw/YV9f+dn0FX38KX2S3/z98u794ne+R3/vo2f07ifwzJl/5fl4hq/K8yjv/Bvlu/9O+C0/Q3/SMzLx6pn4ad/lfwrsCc/YsvxG3vryjC/QR79E3/lD7lme+eXpK2g9/tD+7l9K8hcj9DH/CK/4JvYlv3DfFftZvvP8Psuf9ofTR+phr767B1MtclXTs98H/X3ylaDzp/yi+ZO+L97B1fl5BmI8epYSfB79+f4sz/4B9tEaIPvYz1auvQL1PPoMqiHHKxqmGn7Lz4DpmX3Xnsgz34/PnssT7/jewd9zescztvT70e9sYub+PJPnK3jn72XPnJPP4LQvvQfPwFnGN8er+/euZ+SKV/b1FV96k7UZy9HfqcxzPffPfXN03zlruf7o/mI7nZM7uhbGq2fhGaj3N/xMWpaJb/svz94Z61l+2i+S3/1D+sRP+8Vo+sX6u6Avr/4y/FX8tPP+DFOff2s9V2fmnTV91/fJT3o+4afpeZV3fed89Hv9M5874hL/UT5aA1z18V099uw9wrvP6VTDb/nOnHrxrj2RZ74fnz2Xn8kzZ/4ZW/r9kT++4Zk8X8E7/6747mfmlX050TX5vL3y+8JXPCOv7Osrvt0vzrvfTcZ1j3gOmLve89TQa+TI9Z5fgd1Hzkn3pev5bMjzzu/1ZflKPvTyzAefkV+a/UuJ9g7X0t8BfGFgQ0zuYQfOGZmPdeb4uJ5fdJ2HLyoe1rznF4VfVg5zAzkyFnHIiU/G437GyRjdC/NmbQx7lDaQNfaav8Dk+qO03xQXqMveY8Na1so19TvPfUpfbTJv2kLWSh4gp/cc9jv9UwMj18jJ/HRemu6NtnzmffcsQXdrRpt0bNe6P903R+omP3Nyuu4+5r32E3KQb/KHq9z6uobtpIf73HOOT+J9hv1MewbxgJxTfGGuJn34NCe+5CCO/q0nSTuu5ZE43meoeWKqKfeg5+TVLtdSC8Nect096X1N7fYr15PuCfnTNus83ceHOXWzhlY1Ze6sgZExIHvhWutheAbRK92DXEMD84yP/4S21sJQN3Cd++t+pT0j9wByTX+wvsT8krH1c+4wn7oYqTthTd1AvtwnBmS/0r57rda0Z7gHz55P7OVuX+0HsI7O3ou0yf5kLEif7L8a71Br6hd6k/vRtr0H/+f//J//e82wBuzQlnVkPuM6so7O0TpZwyb3kXueUUbWANi7psa0d5CLWNjk/qQ+yHj6ScYlTve08+YaeYgt3adcg+yvA5+O0znV2/eZC7HpxUT2Bv1ty72MC10Lw3xpTyxRn2SejnfSmrGzJ1c5mXeNE+ojt7a9R1MvGvKljX1JDYysMXsBXGcd2uuba5C6zGPepPeA66u4Cb0gduK+ZS5jMbLXXONvf/BhTtzWD64l2GXMRH+GNlmbY4Jck0336xnwm/ZAcs+n3rLe9yRjZxxhve9NZBzsT3vRTH3JGrjO3vsdxX3v9VnzPsM45nFkP3u+LL+FD708yy8+5j4k+aWobT8o/UAlrHEvvzCIl/Nc98HumD7kXGd+6S8580pr98vCuOCXkzbOrV9tgF9+yZAv5/joJx077Y2tHtbMBejteBPWaRznQlx7jWbignbmcJ6+XE++5GLNObQtQ9DgXF/1whTbWIC/Ou2b8br+RFvXOjafuSeNe6J/7iF5s37WrvoDmRuYEwfwzzn1pTZiZU8b1tufuVzl1jd72Hqc8wn2VtCa+phf9blzZv+AtfbJmNaXOVJPQmztIP3u4qDJmoG11iVd07QH2c+MY97sR+aFKXfGb+3Y5jxrwXaqw7ObZ4F57i1x3CvqYT21GkMb5xmX3MbkM+Pn2qSHtY7t/gH+WSfrxlNvxhNt9e3Y3GfuHgJxuSfG1yZ7DqzZd20T7NWqHuG+WojhNWRPTpzycc9+OFcDn+oF1jIvc2udNGS+roe4OadP5npkX1uXOnoN0JX7wNwauZ9rSdpdod7pXHX8trXn6XuqIe2IyT1hLfvFPM9h50jwY91anfd+GK9zZ43adj0Z37OoDbEyHnasC9fWpq/5nKsNmJuLT2OrLfuU5yrr6pqnOK7xiS/3c9/wyTnXmVuswX5Yv7YdJ7VAagHWGYKvc3NJaiJm+k2wnlqom5iP5LTP3b+kbYG5sTo/8+xF0vVwnbWbSx3ZC+A6c2Gb86wR24yN/oydmFeu4janPUqf9mduXZMubLmnTfbFvfJsQvvLVd6uucEu95w6nd/5nnjEL2tJvZI6ku5LxpHux4n0JT9z/awh+y9TfXk+uG5fauG+MLe+vE6mvsjV2rL8f+z97Y0sSXptCVMFytAqUIcWgT9GgpJgAGrQAgxADRojAP9fgApQgdaAOvB9V02vy303zT0i8uOczFN7AYZwN3u+H4uIdKs8lV+ZNx2eJbzRfDM9eiOl7CNbV7Dum5s3HW++hHs/SLCvbJI24PQGTpmWh87vFEt/8EjnfqoV65mH15Ixd/xcP6ojnPxe2SV/bZ561zFi15qlbn9pQMo2GeNJN23ntRC/fclr4b5rC9jpmDKWk60kawen2CVtneROvjKWvAZtyCmX5LSOPnV55PtRneBkwxxPeyn7eNJtn9hIGWNPWMcWpH0xnkek7zs79iBtnnKRzgkyj6tryfy6/nDSSTretAdcmyvXKStt45QvMSDT19I2oGOhTp2fZO4nW9mzU/8y5lP83J/qeJLNWPJaOi9wH5xiTx+n2uUeyuum/SLXthrk7/wB11lPc4BH9WndpuvROeT6yVb671jQs6e91n4hZYg/5ZNTz0/oI4fxt42Op3sAnQO0HPkqc5JPvycfyTM1wwZywFq+h3Ivn3RP8XGP3kke9PEot7yW3D9X15L2u07Mm/MjOyeyLpD2klMOKdt6XTNrdUXav4uJnB7ldZVDc+cT8HOyc5LNej+qRYLOVT8lZXqda+ak64yeObYvaHnpHO/sNic/4Pyj+mVfJNcl/eR110Qe+T2t3/EeXSHWOz3qkHmf9sepXoBezuMnewhZtztS91Rf7ts2dF3M1/fCyX/HmTbI59Rb5k41gGdzHOOr8e7DM95wfoDkBwWv/abIN/bJVn7gJcjl0O7VBwXzok6+efsNi05+IEDmcnqD5zqcYsGvdtE3Foe0LUhdrvvLPWPqnE+xnMBnxuPQVtrFl7059Y77rGHmlLqnH1Y6f/waC8O1k27a5jrtQMZ6qkvXTrDZ8+nrZCs52c3YidP8GNo65YidlHWYK6+Zd9sgZmK/4rROPNTuke+TbsdzqhU2sG9/etzVuX1mj4Fr5pLsR/ZRTjpiTA5939mxB8kpFznV0R6Adr3O/QGp3/WH1JdTb7Wb9YKOPXW12/sOma5PyqDHddI2oGPpurOOjsPcT7ZSl+uuU8bUOUPHIifZtH/qCfLdE+WMPUkfp9rlHuD6FCecckAPe10vOeWX/oDr7EvWH33t57AmrQsnHWM75eA6trrWd31l3j70mjn0SBl8OZ8w3zmdyDo12MhcWrZ7AJ0DtFzXw/hz6PfkI7mqWeaTNtqPA066p3y4Z175xnVG9yBryutd/VhTn+vsBWQdWVPWuNxXj+wIa+jlEHNqTjmkLNdtk2GNuTZOaR3jzXyhYyJH1pk/wXz7kmd9An46ZzjJ5h5oH47cb9I+TrETo3GynrXgmjnBT+pj27h4TV1oeekc7+w2nZMQJ/Pa7qG9zFdO/pDRT9bhyv8jv53zCWTfqnui+5ew1ja7/0AMp3q1XWxlD8GePCJ1TzGf4oJTzfN9cOpVyzuEXHsOiIE5eyKn+ozxHfjyv3nWHyCse//KBwW+nE8bcNJJmZaHzu8UCz7Jk7XMtXM/1UrdvpaMueM/xXLi5DdJu+Rvb0696xjTdur6Q2V+SKcschlTrp1003ZeS9biVJeunWDnruePatx2M3bspm7aOuX4yFfGBW3jlEtyWkeffj7y/ahOcLKh/dNeSk667bNtaDvBBrYAXWwkJx1AL32l7zs7r/bxVMeM6epaMr+uP7QO1xlfx5v24Cp25tGDtnHS0W9fS9uAjiXrzmvmmrmfbKXuqX8Z8yn+jkVOshlLXsvJlvvgFHv6cD1Rt6+bqxwAnc4DkL/zB1xnPTOHU32S1n11f+Z624L037Gg53uj19rvHfQ3/Z56fuLOB7mkjZbtHsCp1i2X772TfHLykTxTs7TBmvVuTrqn+Lhn/iQP+jjpZl9OPSJO+3h1LWkfO/h1ZM0e2QFsoSfZIzDn5pRDyl7pCT6yH8SW9tL+szG1DXlW/s4nIJ/1lZNs1vtRLZL2cdJNGa5znWt0pOuccbUvaHnpHO/sNic/voew0bab7Iuc/LUf7fPa71V45PeZuDKGjOmR7hX076TnfOdxqm3vGdZPNk97Czlif0TK9Z6Dk214VJdTPs/G1P0QYkmbJx9jfAfedHiWH57c+8bMD1Zl842WsqcfengT9Rsu3/jq+GZ75YMi5/sNyzV2xdiN7fQGz1zhFAs2sNVr6KW/U97qAvKpj73U75zbH7K5Lp1nk3YzRvWSjBeyPql76nvKdq2RdQ3az8l25koO2uu6QNdOmMs4ta3vk62ENeSFHIwzYwautXWqD3ReSdYP2kavN/hPeeLL3O58o5v9gvZ3qhU2rSVrbUNOe619tkzaFnyYQ9cfTjqQetZV34/soGsd1O06yDM90C42c434WJdn8uO6ddJ/5g2nHkLaMUdtAPfWC4jLmnQMcLLRsWR+vKZ9dHPvcZ95p66+0ja+tHfKuWMR5rClrrb1TUwZFyCLjFgPc8eXOtrLeLg3lvbftrlXtmuWINM5w6lXbYdrawvGbD4Zb9N+25/5ZG1ynTq9ta/I2qerPLt3Jzr/rI929ZN0nRJizXiwmbLpQ65ySLmW4fqqNycfSdfzlE/ayF6dQDfr1PaBe+PFVtrDj/LGoiyv3NvPU19SHlvabluAH/PiOu0kaad98ko82M08mUNOMufEnKy3eplD2m3aLnGaE2Cr6yVXMSGvTsJc54jNV3xCy4uy6Zv7Z2uRtA+uMw59Zd3tMbCWvrhHR7CnfNtmvuWl63Fnt+mcAP2sFzG3jCCXsmDs1rjrAvjF7lVccOfX917aTDqu9NX1Yi1lM/ak9cBcT/QaNvMen/g+0WvYyntyyZgTfNh/fLYP7p/NLzntFWK466Ggd5Jrmxlb12+Mr8zLh2dsdjc5I9/QXOe9Hx6OfgPzRmLeN/vpDecb3IF933x3HxQnPek3MLCe8v3Bf5LvXDsW7PihZq4MfYlfDAz9cK0upD4jMWfJWLSdthJk0y7D3NNu9sbaJtynj6xP6hpP1jdlsxaMXAOuXYO0DcbmyL6detS1S9BNW5nfyVbCWusnrDtPTto61Qe6Lgzj7hq1jazJKVfq17Gm/zvf6iYdz6lW2Mh6tv20aa3sc/s0P+E6bQM2jBnd3DNw0oGsHYO89P3ITteN+a6DYIf4Uj57oL4gn7JJ+jVWrjs/clHOa31mvSB7mHqMzjfjzlgYuS/QYy452ehYsu4n++kjY4XumTE4rBdkztKxiLLpL211XJLyjLvaEWvGg0/XyAlb7TPXJfWw2XspY0iUF/TSX9fW+LXX+TCyls5Zp4zfa23ZB9cZySt9ZT3zYo25zMU5hzH2fGKMYDzpR7pOTfbHnJXtHkjn0HLGI3e9ufIhXc9TPm2D+/RlnJB9h7YPWVswX0bLWjOGcdg/yHVG2kU2Y7vbV73G0FbbaZ+SdbEO0jknWTN9pWyuM7JGyDtPz3ovoGu9et9kTKnTPUg6R3jFJ2Ajay/I4jtz0o5w7xrjKtaTj9bNPQ65Rl3SNnPEJ/ZJsi7qprx0PR7ZTdKH47SnWsY6ZF+ENeY6/oT703yjviPrr/2rfqWe8UDXC31zcN+d6gy9pv0cGQ92c8390fvbkX3q3iT4yFokyBqj+ybh/lT3rktDPCefHac54CfnofPOfIE5Y8eXemN8dV46PBvfDz6Q+gNrfD5XX1hfkasvyTHGc5x+aP3V2OfE8/jQ4MPT+PXJB0F49HA6xh8F3wtf7fPw0fPRV/jO+1U/R/b5OL4zOzz7xfmKX1h/BHZ4NsYfhz/C4Rk53j1ojP/m0UPZ+LU4HZb+ET4TxniGr/p5+Oj56Ct85+H/uzxLvAK/pedvAI7x3djh2RifwA7Pxvjj8Ed5UOZhI3+7ZpxhL6xOfyz4DOD9kWOM8f99Hn7XnzH3nfc5UNf9Ysf4ruzwbIwxxhhjjDHGGGOMC3Z4NsYYY4wxxhhjjDHGBTs8G2OMMcYYY4wxxhjjgh2ejTHGGGOMMcYYY4xxwQ7PxhhjjDHGGGOMMca44MMOz/iTs/z1jF/xT+p+B/xT6e/9i2/8RRzsnP4yjn9N6rP+vPCd7zHGGGOMMcYYY4yfwcuHZx6SOfxTs595eKbtqz8XzLzx5MGL81/pMIbDLWPt8Z44PTz785///PeZt3F3gOXh2UfU8xSvvl/ZQ9rp8R1wf370YSQ1/W61GGOMMcYYY4wxviovHZ71wQoHFx5+/MzDMw91HPIVD8/EQ5/3/qbYR9M9/iw+6rDPHmsnD9O+Op9xeNbvQ3x89OHcGGOMMcYYY4zxR+KlwzN/o+V0iOVDu6+MPhjKNUba8SDB4QN//xYNo/HwTFkPfrSZB0H9m19ibHkQZ/zeM5K7fLi/Oxi7OzzzAMthLczHgyLvWT/ZuzpUzAOmXuvDM+uFLe1lb1hPP8Ym6juge83AX/uG7L9+k64JqGM/rvpk3Pq1dl2ftI0M92mT68wp5eFUg+4Ng7nTmvUwLuNlMJfoq+fBmM3fmK0rcaOf9pnLelgj+KhagDb0/X/9X//X76+p3/GOMcYYY4wxxhg/gjf95pkPuYkPvz7s5sEEuO6DO3LcQz8Uq+thQus2KZ+HB9o1Bta00T47/swVruS1l/kA13nQ0Hgg0TL6NXdzMwf94NdrbLW91uOea+XME1JP/7zmNWjTGujfe+WNHZvcC9f6PcXR/jI/770W+5J21GON2LQHzHeNlAXjkqucOkb9X8lLyhq79QNj0r72kDW2XG/clwxjENfMtf2bi/fKd730/ZZaXPnWF0O0Z8+V0cYYY4wxxhhjjPEjeOnwDPIhl+GDs/M+KPfDMdc+hIMP4ryeHoq59yH80UNzPtR7jY4xGGPiQUT7MP60Ay3P9VU+z6C9tAGP5vIAhWFuba8PHuRUy5zzwEN984euiTLach0b1j719UNMxms9Qd+8ntZP6Ec577uGwjzr0PmcyJxAfetqTvb9lRqc1q2p9q0DMl5f5SbacBibvvEL7V8917Mf0PKv1KIxF/vWutD6+HuU+xhjjDHGGGOM8dG8fHgmPtgyeKjuh18ftH04VrYH8ur26AdrH+qbfsj2EKDnM2bH1cO7ssxDH1yo30P9R1wdhDwzZ34MDy7anjKuy6mWOUetuHaYP3RN9KGtXLf/p0FMxmv9Qd+8ntZPnPxkrbTTAzofsR453EPY5t66KmvfX6mB6+k/e5sDGXPp/XFF9hJdY7Vf7b/7mf0A5e3JK7XI+xzaal1hDj/6NpYxxhhjjDHGGONH8ebDM8iH8X747QdtH4JPpJ0Tj9Z9KO+HfB/umffgAVvg/dXDuzZb3hzy+i20PXk0Z26Oq/g8CGE+OdUy5/LABFtcX9VEH9rKdeNUtun6Q/o+rZ/Qz5UcOWQ9zQk6H3CucyYmUN+6WruWf6YGp/WrvoE1yXwekfaM1X61f2Vdz36A8tb6lVoYu76811brivP6MrYxxhhjjDHGGONH8dLhGQ+w+fDKwywD+uG3H7RdPz38KuuDdeNDfD9Yiw/pPuSD/pxvH+pcPby7rnwfXCh/ygdS9kTbk7bbuXuIkNfItr2uCTKnOvQhhv5SlgFdE3S4N9Zez1hPsJb5p2/QPjECdr0WYzT+Jn2YKwM6XjAG680a98ZkThlTyr9Sg649qK+/RPmsWcO6sbV819fYjLX72fJd61dqoa6+XNNW64p6jLu8xxhjjDHGGGOMz+Klw7N8kHVIP/z2gzb4cJ5DfJjOkQ/SOd+omwcOHhzkvDEyeBBnXD28a9OH/dPBxV0+Lduc7Enb7ZjMx3vkT/Y8/Oh59RzWANTpmvHaNTFOeg29DtznOPlicN2+gbhTpjnts+SUK6+5lvFC+lRe3649c2Ak3OfIWNVnaMM65CDPuz0jnW/LZm4dq7naz+5H1/rVWmSu6DK01bqJfk79H2OMMcYYY4wxPpuXDs/GGONH04d6Y4wxxhhjjDHGj2SHZ2OML8szv203xhhjjDHGGGN8Jjs8G2N8Wfyno/7TzzHGGGOMMcYY40ezw7MxxhhjjDHGGGOMMS7Y4dkYY4wxxhhjjDHGGBfs8GyMMcYYY4wxxhhjjAt2eDbGGGOMMcYYY4wxxgU7PBtjjDHGGGOMMcYY44IPOzz729/+9vtfxeP1M/n3f//33/2M8TNxv/+qfwnyO73P/vrXv/7Xn/70p7/fje8O/fS9xfV74f35ke/R7/Le+NXeF/TQffHZP2eM5/jo99b4MfAe4nPsI/hV98B7asRfCf/zn//897sxxhi/Ek8fnvnAcBr8gP7o8IwvE9bfy2c+uPBlR5w/Gur37EOi+X/UDz7jbfzqDw1377OPfCjnPffeHzLv4vkI+9Lvu4/6TPsO/MiDmFc+D5/hve/Vjuczv4M+kld61t99X+175tHPF0D8pz5Tg8/M46vU6ZkafTSvvLe+y/vmGb57Lh+5Z3MP8Jnz7B60hsbB+/cjvqtfieGO99Qoc/moeMYYY3wN3vSbZ6cfyn/UD26f+UNLP0D8KD76YXF8Pj9rr/wo7t5np/f/z+RHxfOeH6a/Oz+y5x9d51ce8E/05/Nnfgd9JK/07Kt/nj1T81MO/lzyWXy2/Vf4UT+DJa+8t77L++YZvnsuxP5Rn7Hv/XyVPHD6CrynRl8tlzHGGB/Hhx+escYrI788WocvW+WufsA/yfhDS/rpL278tp6kHsMvR+Ry/upBIuVShuvUx48QT/v1B9ycY6jX9qR/QL6zDVmL7EdiTR1XPzCc/HQ8kD9MYYuaZT5cq8fIuFhDN+PGRvpGRtIOw/pB1+b//r//7/9Rg4y1yRgY5th75VSvq/5B6uv7Lo+U7/hTx7qc+gTtI+sIvbd5bTovdOSqXuSYctjwvuvfsUvHnnVAJ+1z7XraP+3F9A2ZgzbbN8M9mX5b7mpfGJNyzCVpI9eILetjfYnBucyHa2udOpk/9hLnGdpKeUbmnLa7J9ybp3lcxQqnOkv2hWHuwL11ydgEP4y00XlnXAzJOQZ69NVr5zsXcc+lbNYJur4ZG7LcZ3zuK+NIkLfW6onybadzR99eZJ2f7QEj/UL6uKuVMimXdhldP8GHOUnX4I7ef9TBGDp35rtvGVfK39Ui4815bF/FjW/llOnaMbI/0nLUJ8k195F0fEAsjMy3ewDdQ4Zc1Qod1jJf5jIH1oRr4kp7d/mddM3RHNIW13CVCzbSZr+HsJ26knXVx4n2q1395HrbIS7XyJPXU59AOWUl4+zaeW9vpHPOtaxPxscg/rQrzGdMJ16JAa7WuM59kH7bh7k4kLUHr8bTtWAgD1w/yn+MMcbn8uGHZ/mlnR/6qdNfJieuZJz3S1W/zAPzGUN+AauLTt7Loy9m1rUF5oNO2tGuMaGXfjtGv0yF6/STfs1XW3e2T31q0EsZcrnSyZyk4wFiMF5r0fcM4dr8rWXfm5P6+ks76OR91+YUK/edE6CrT+ges8bcibv+oZN25cpe6kLKMZ9rcpUT89YVUg47GRd7IPNNsNF7BN3U73pxzVz3IHPo3uIndTJ2/KuX8XS9Tva91+5VDVIXUha6DhkjttOWWBd7aEzaxZ75u+Y99vIemFP3lM/p3pyIlXvBt3EB9+bTuULXmnv1tZ32uD7VpMmYAZ3Uw07GzXXHlnQdjM06opt5cJ32sg6AHfTV6bonymb83FuXzkV5baGX9ymvbIK8trNnxJg5IZP3qQfmZI1Yzxw6bq67ZtrjNXVPdN7AvTZOuSbG29Cj7O0V6ttn/WXfwXnrcrJP7jnHvXZyDRvWrHXw0XaBelgTQM97czC2xnVr3PLY8rrzpH+dEzCXNonFtUabCfq5N7jXDzVD3vy8137nYyzWWvnMr2unbOcBzLkOafsqF2MH40v/rdN15T5jFPx1nbzXT65nrNZB0OU+c5XOQbCt/Knu6nRdOmfsKNv1Ie/MoW21/BWvxKCsNqmV9WfeHNHJvpx8uG6c5vJKPN2rtAus5f0YY4wfz4cfnuUXG18IftCnjl8mfjGduJLpLyLgywf70DopTzx+SQkxqdtfkMkpP0kbkrbaLjFl/U76CbrYgI7jzjY2r2K+4lRfYb7rc6pL1vlkj3vmJfdJ5gonffJLfXlUG8g56pN9kFNOkHGfbF+ROXHd+QDrysgpjoyZup3iR6djO+Wafcrc4FR3aVvP1Et76GVsGUNeJ1k/yRi8Rqb10+YpJ3TQh4wXWr7XTzE84pQL990vSZ93ckIM5tP1PMWIffp2qk3G2rqP9ubJF/bax4nM+Zm9ldcnug5gnU55t09l5aST+yg5yWZd2zZkn089N9+rOJQ/9UBat/1kDboeYhx9Ddiy5lynrxOnHqFnnU65JuTK+mlkXlfgW1+CbuZkHXKu69Y1T52rfhh70navyLpd9UmynnLnx7jv7HbflD1x6qE+JGWuaplxED9y0LGA76+T76zHSbfJWp3stY2O11jklE/nfEXKnewQh7Geeox81l3Qe8Z/5pJ5d106Z66teced/ZDUP62feCWGjL3JGnUN00f7g4z1lXg6x7v4xhhj/Bw+/fDMD/7W8QuFkV8kyUnm9EWVX2zK9wBiOa1pu78gE/M7QV7ElWTubffRlymgkzH6hdp1fmQbu9roGAV9ZRxXuG5uj/p+6hf3GUvKE4u5wkk/65X5Oa5qA8i7D0/rYE5N+r3SFdYzpswp6511U8f4jKOH60DdnE+cs66nOuU61xnLqe6SNYRn6gXml2TveT3VlDllJOPL3Fo/7Z9yyj5qo4dwnfs268B19vgKfLVc5m2MOfSZscppj1jzzB0yXtH+yS/DWFv30d48+QLiVzb3W8KaOT+zt1L+RNcByAt99E5xps30BdYqOfUGTrLYsq7Y7tgz3pNddR7F0T3I2juk/Vh3Xt/SA2yZI6TvU9/JN/1Dxn/KNUG3ewwd1xX4Sf8nfy0DbZ8YmMvhOvU4xchc1grabkIcaV+b2bMT2YMc5mTOOZi76j/gO3O6i0H7iX56QO/fk+3ctx0LsI6dU24M637ShZbvWiVto+MlF98v4HqPzDnB9knuVJeMxRokyJPDifQjp1i1mb66Lp0z11dxU9t+H+Rc27rilRiI25422LBGxJBy6YNr7UnG/Uo8XLfsVXxjjDF+Dj/t8Ez8Ykm9JmX6iwjyi401ZE5kPCf6CzI55Sf9ZQhp6+6LF1qfGP3iBXS97zge2Zb+Upaev9JvkDFmrrMuWeeTPe6zRymfucJJ33q5pu9HtRH9p2zSdkQ9uLINd/1LmD+9J5DFxlUcJ9qnoE+tGCdfkrnBqe7Stp6plzrmJlx7n9fJqX4Zg9fGwb2kzVNO2LWPGe+JXj/F8IhTLsZg/Okj7zNWYT3zJQbvu56nGLXP4PqK1r3quTyqB3lcrWfOV35SJq9PdB3AOp3ybp/Kyknn1Bs4yeYeaNuQtq56jl3jTFI+e8B1ynZc7Sdr0PUQ5rDT15A5Jsyf+n7qUdo41TE51emRToJc9oFYMk7sd3yP6t9crbVte9X1hpbl2vurPknWs1E3e+j9nd30D3eyp360zyT3L5xsZ007FvD99WgvXOlmv9LXyR5rd7UwFjnlcwW2sxZZm5OdzCfjFuSv6i7ou1+Qz9gzl/TVdemc7+Imxt6fyjzqX/JKDBl7o19AJmuYPk6xZS6vxMM1so6uxxhjjJ/PTz88O+k1KXP6osofDvB39YWj7pWvjPcE8ee6+eA7Y2o/GR90Dr3eceDHnLIW8Mi2XM13X/B7kmvQQddrY9CP8Z/8cs+8ZL7Yyf6d9PXda+hyf1UbYT5reoK1XMdO1unKNmQ+cOXr6j2R+uilrSu6bmKtgNp43aCb+sh23eXUk9bveiGPnvvX/meuxMaa/eMeO+pk7Ni2/szrq22k/au4tYNc5tBkLSH9dozcn2zhK+WMCXltGLu5WKuMVXJdW9rO3CHjldTPmjbaTogn7ScnX8ndesYE+MlaEmPqtnxDjCljXQVbmQfX6a/rflWLU+2UTfvc2yN00pby7gHs5v0pd22Zl3FkjfMarIlwnzH2XiSOrMkpjuwB6ykvHYeYd9rg3txcv6J1oX2lvQY568YrstajcxVsdUzknHVMuobK8eq8eZ78AXLGCRkncN91EHt6Wu9+m5uyxJN+jI+5nG87yWktc2+6fyf9rAe2MubuD7aydknnAci7X/St/imW9kdsKZP2BJn2ewK/WSeurc0plswH3VNcV/tE0mfK88q9uaQv16Rz5voq7lxLmGN0nTKG5JUYuO4Y7DHz5sxcxsZ1+uBaPf1bu1fiIUftnEg/Y4wxfg4/5fCMD39kHflFIlcy/UUEfEnlF4o/HDj8EgPs5BrDmLXNOMUEqZcy5JlrWYeOr3PImFgD7xnYNoeu853tjknbTdZLnSZro5zkGj0mHtczHuE+Y0FWeXSzXyf9/OHDeBleX9VGrPdVjwU/2u79fmVb1GMQlzllrRnGmnPtK+NgWKueh7s+uXdyZA1y/lT3RN/Zq4wnc0Am46BurjPfaycbnVfWnhxSFnvIeK39U07dx+5P5pexUcv22zHa2wQb2Ew/2YP0gQz2sQvcZ6yArvLIIqO9rm3HC+hpH7TlSH/oMocPcc6hv5OvzJlxqg+wljFB+nmUQ0NM5JE2Wt55RuYHWWP0GFwnp96AstnX7Alw7xoj66Ldq/WMDVlzdS1rlfXXpxgnAz18cJ2+XukBMVjH9Mu46nvmwuBeTjWXU6xAjtZamYwxSd/q6d/5XBfnrLl+cuiz107z1BW/6SNpG8YqXLt2wjrmMI7cZ/SMWLJeqWNt2r/x8XrCvXC1LxnuG3yk3Mk2stbeWNDRVsYPzjtaN+lasa48PMrFPWW8yFm3JONldByScuYJp7p0Ph0Xul0b6FjEXBjIYM9c0pc1E2QzZ33DKW59ZOzuy4xX3VMOr8QAue9zvu2zphw2eBV9MvRHjXJNHsWjHUfWgvvcg2OMMX48bzo8G+M74w8z+UPbGD8CfvD1h+rx69MPTq/CXtnD0hiPyUOc8evQB1Xwq36Pnj7vyT0P8cYYY/xcdng2/nDsAGP8LLb3/ljs8GyMH8MOz35NTn39Vf/jZ/9W2um388YYY/xcdng2/nDwA8oeSMfPYIdnfyx2eDbGj2GHZ78mfH7mgdKvjIdlOfZbZ2OM8bXY4dkYY4wxxhhjjDHGGBfs8GyMMcYYY4wxxhhjjAt2eDbGGGOMMcYYY4wxxgU7PBtjjDHGGGOMMcYY44Idno0xxhhjjDHGGGOMccGXPzx7718rO/GRNrHFX2+EX/3PSn/2XwrcXxZ6DfpBzaxb/qWm/dWx8VY+8i88uifHGGOMMcYY4zvz0uHZ1eHQq4dRHDY9+6enP/KgSz7SJg+a5nJVn6/Kq/Hu8Oxr0fXqP9XPtQe7d2DnIw5LPuO9mnzkoU7C+5e4v8uB40f164q31pm9Rmz9eZKfkWOMMcYYY4zxHdnh2TvoelzV56vyarw7PPs6nHr3WYdLz/IdD8/4LPLQ8bscnn02r9bZw0f7358nrH/m58YYY4wxxhhjfDafcnjGA6lzDnVyjuEhGg9rOS9tm4ew/G0aHnhPenfc2ewHx5ZNiD1j6foYm9f5cH5Vy1fBBjEKsfugqo/shfHmnMNY0HdOW5C2gfXMSZ2eb3zYdgjXmUvGkXUGa9tr6HPvfjKOq/1ljTKmzBHSV651Hhl7k7lkbTou3w9CLq7pu3uHTMoxkOl+tZ79Rjf9Zr4M6doyzKVrwXgEutjK2Ikp7Wdc5MLaI9TN8Qhiyb6c6PqlfOeCLKS8Q3JPZJ+wg71czzpkv9y/LYdu9wSw670xNta5+/IIY2nZq/kxxhhjjDHG+C582uFZyvHAxpzkwx9wnQ+iPLx5n7Z9oBQf8IT7XL/izqYPjtK5Jehm3Fmfju1OtmH+NE4Puz2fNdBH1944TjGwlr1h3fu0jZ2s0+k+7Yj11Ccy6mUuxJF9yfohf+Vb+8rC3f6yBumrc8a+oIePzsP7E+ikfa7Rw3bqaINXyDiBe/M0bv1DrgPX+lVe27xqO3vV+aYN4+vapU3unwU7qe+99okp7XV+J5BR33iyRlego94JbRkrcG88xp7rd7Ewb82BtexB3ncdsl9XNWE+/XmvLK/Z56R1iZW5R7gfTvVmPmszxhhjjDHGGN+JTzs8ywfD1uv1hgc7H9a0fXqAe+Tnijub3OfDaOeWIOvDMeifuX4wZe4k+yjWR2AjH0qzdicf1MvYnokh66Ft9B/VKONIug5J5tJ53fUhbd7JyaMaYcv8rvbqKY8r2c5FTvLW+xTXo95lryDzzOsm4+iY0s+ptthU/pnaJ13DzE8yx87vRMeP/qn2zamfyWk9a3pafyWWzO3Uq6xD2kWuZSHtQdu0rydal5i7LydyrzRdizHGGGOMMcb4TvyQwzO4evgTHtiQcfigp23G6eE0dRynh7fkzubpwRG5Ey1rfRjGL/1wfVXLV8EGMUo+JJ98IOuD8FUMzOUwR16dy/5lPXN0DYAaZM0SdMylbTmke29tr/pFLCl/V6PsFX6yvsJ62nOcDgiY7xrDyba+javHXe/IKWube4Frc2qwadxdVwd+TrVNn1e1v8JchRjMT7BnjTq/E8ho03iIvevZdjqWhrXWyXhP+lexSMaTMfFq34R165D9AmRZz9p1rdqm9ch4pHWzr+TDtSO5s0lsaXOMMcYYY4wxvhMvHZ4BD0c+xEk/9PbDXT9U9ToPZPlglw96+eDGaz6AtZ1nubNJLFcPjg0x5gNz5klsuYbNK9mG+dPougN+cj5rd/KRvTqts5b554O0tq2Jfu9q1FCDrEOSNvO66bqnzVMsrFkTeFSjtHe1x1LmEVe5nGxb71NcyWldXck887rJOK7yhVNt0+dp/Y6uYe5Nydp1fieQQcdxlUvzqJ+n9azpaf0uFvLMXDK3tCvoW4erHqFjDGkP2ubd/mrdZ/t6Z/NuX40xxhhjjDHGV+flwzMerE4PuPmwxXo+bPFAlw9u/XDWD57oK58Pbl77EImNjiVB9vTA9orNziXpuPPh0Wv985p2yE/Z94AdY9Cntet7IJ+sPevmDqwbs/rK86otrlmTtnuFdTBv7tXLWMgp406YT1/oWYPsrXSfiLVrZDyQ8rwiL9zjQz+pdwW+Mheu0esatk3kMu7kFDfyWReu9attXr3XdvYcncw30UaSPk8x9b5P8J/5Idu+M+bO70T7f5aOpen6AffW7aR/F0vW3LqZW/ZN0nfqJhnD3V6AU6+kdU99P3FnM+O/2xNjjDHGGGOM8RV5+fAMeLji4ceRD1rAwx1zKZP48MTwgSpleQD0Qa8f3LTrAxqyqevDtw9y2k8e2cSG9u4e9FjTH/TDo7rGkHVzTdm3os+0a+1cy164Jlk/sDYO1u0vr6nPdeafegz1moyn9bNfWS9G5+UgRgZ0b6Xl21b2Ie1BxpHz9jBH2klyT2VdsHenn3oM/Z/iJs603f3qeAUfrEnHZI9OtW2f1kod1rxu8NP1bFlsnd4/jtwvcOpJyyT4a/mMKWnbXbPWu4vFWjrQtY7dN0hdYtZ32sjadV/a5mn/SOsa6xWnPBnabl/YvtoTY4wxxhhjjPEVedPh2SPy4e5ncXoA/WjuHkC/Al89vvHr8yM/C077Hd8/46DmK8Xys+m8v8L3wxhjjDHGGGO8wi97ePajDo04oPuqD4KnB/gxfhS8Lz77ADs5/YbUjzhEP/GVYvnZkLO/yfaj98QYY4wxxhhjfAS/7OHZj4I8v+pvk+zwbPzR4JCGPe/4me/NrxTLz8LPoDHGGGOMMcb4znzK4dkYY4wxxhhjjDHGGL8COzwbY4wxxhhjjDHGGOOCHZ6NMcYYY4wxxhhjjHHBDs/GGGOMMcYYY4wxxrjgww7P9j+nfwz/w/A/6v84/LtD3/gLio/Ivyz4meRfLfzKf7RifD3eukfZY3+UPwQzPp/8eeEj91Z+Ngr2n/n8HmOMMcYY44qXDs88IOvBfB+e8cPqb7/99vv1q/CDb//w+xZOhwofZftVvtMBx0c+yPwqsLe/0uFZPgx+p731o+Ez6K2fQ78qb92j+blATd+65/wrpB9Bvy8/0vZ7+U6fo89+vj0Ddh71gD7l+/KttcLPyRdz/iwC7W+MMcYYY4xXedPhWf5QKndrP4uvdKjAD+8/49DuLXynh74fBXv7qxye9cPpV9rnX40dnv1PPuLw7Kvw7PvyZ/CdPkc/so7PHJ51bV6tFfvXmE++eM/nHvfnkzHGGGOMMd7Kpx2e5QMaPxRzzw+0yDCY8wdfRj7g5gMvMvxg7Q/LLQus91rKM5CBtA0ZAyPXsME9sbt+9wN++1QWGzlvXRLmO5akbUvXx/jbVsbtg0quS84xrvK9kslaMXKvKOsaspD9E/M6yUvXFR3pe+qjvnv1WdvWNu1dgR37aw+sj/eOrhv3WYsrf5kLqCdc5zrX2kw59IzXdffPe3iUS9ch17hHl9eMNeUzRq6J/+Qr8269JOVSxjgc9hXMMdcBfe87r8476bXOMe/7s5bcT7FIrhE3I3NJOg50RT+Qe/D0fjJe77OXyHVvUzfXIPcnA/SZg9jbNqRMriHPfdrPOictq1zGzbAnOcdADu7q27xlXyLHPbG6jk/pWl7V8SQrd3Xr2BiNPq0VYK91n8F6NtjCZqKPMcYYY4wx3sIPOzxjre/94VZdf2jnB3F/GPeHY+9bFj9e99rpB+iTbeWBe+P04cAfuI37hLLStln3YfMEsqmPrPL4NWZg/qo+0HXwnlegJu0r9R89ZLBujcAaZ8zQNeE6+8E9wzhPeaU97vWLXNqyN+aYdiHrbz3a9lWf8dX2rsAmvq560PfGi16ud+0SfQjxZg+yl1xnnty7bp7eG5N1SLDPWo+T7F0u+Mi+sdZ7Iu+B+8yXe/0Se/tK/cz3BGtZH66J0drYn66NObruvXGe8mII8voldtbMAdJW52As+sZP21ZeWW2bV9ZTWvbkx/zRN37l+r519YmNrk3et2zmnrkBulm3k+3MFX3jtO5XtUpaFpjTFrCW98RhvaDte2+NkrbFNXLYSx1t6Ae99EHu1uPOX+rAXd27FtpV3/UrukfAfeqkvzuufJ3msZl7YYwxxhhjjFd40+FZjv4B2h/M8wfV/mG5ZQH5fADoH9STlG3ygeX0Q3razmshZuz3tXTckn4la3CylWDXhw+4ewBJWye5k6+MpWPlOuVPuchVXKeeQuaV15AxQcbxKK+2BRl3r6fuKVb2gbF0XHDydwJdbN35l/Tzik/yTFlyZk7fSdvgmjlQLzm9J17llVwyHriLV7KWHa+9lUf5XMV1yiFt9XrGBB3HXV6nGJ/J0f3b79d8H3Vc0LHLI9n0k7IdD3RMyJtD77uuTco2HWPrpu32A1n3vBZsZ9xykm3a36kGd/VNOi85yef+yGvIfej1Kb8rf5KxP6rbo1phq/vSteK6a3XiytdpT3ZtxhhjjDHGeIUf9ptn+cPyyU7K5w+5Vz+oK6utHP4Q3n4hbfOqHUkd1voHeOyfHjLQ6fn0dbKVtF3zEnTNj6GtU33wlbIOcz09qGSdej3BX8pKxytpi/XMMfsIGccpL9bNm7XcP5D22lfW31hTP3uFXOff9q5AF9m2/6gnGbtQi5PP7g/XbU/SVw7Iegv61uGtPMqFtVM8wHXmzHXLMuxl9g26t73epGxy2gPErd/OMdeg4+A683IdiK/rlb15lONpP6iL3c6/YxfmsNtD2fTDnPl2PNAxpXzGB+hmbVIWuM54cq110zbXKQsZq3srQd58k5MsUFvmHZnXqQYp6zj5Yz7rKcSXNiHr9WiveN9+uc86AjaVZejjUd2uaiUZr3Stso8ZR9YXrnyZZ+ZEXdrvGGOMMcYYz/LtD89Yyx+684fw9gtpO68lf7A//ZCPv/yBXNKvZJwnW0nbzbyJMXXT1qk+j3x1rF2nUy5y8gennkLmldeQ9YGM41FebQsybq5zPXVPseZe6Ljg5O+EuoyMP/2feMUnuaWsdTOv7N1d3FlvOb0nADls9UhfcpcL8lwLc3mvnPR60/F2b6/ykfYnpxzSVq9znf3tOO7yOsWY9rjO9bZNb7IP2deOC065wUk2ST8p2/FAx5TyGR90bVKWvDOmjrF103b7gax7Xgu28dGcZJFL++2P66saPKLzklN8uX/yGk69Aef10f7u6v6obqf1pOsGXatT705c+Trl3bUZY4wxxhjjFX6JwzN/6FfWH8JPuifb6kPq48MHBml5QTZ9adscT7YSZLNGyBpnxgzIaeuUo/U9xQmPHlSyviewnevqopc5IpN2O6b2k3GYV+bNvXEzn7aZZ12wra71MLbT/ssaE1Pb4t7YO68kc+K6fV71RB/G9KwPyLpZB+2QkzE0ymrrUYzPcpdLxgrEh6yc/COf+SbZNzCH9H2VP7CW61yj23XUrrEhlzG1n46D68wbWePGZtoG7okBjEXQTdvYVRayxm2bOLk/1bNzbNJP5tu5QseU8hkftM+U7f6i5xq0n5PtzBXdrnvC+qk2J9mME7hO323rUX0TdNs2+uSHDWvdNrteriufpF7X8a7uj+p25xO6R9D+TzInTrHAoxjHGGOMMcZ4lTcdnvXgB9X+gTl/UO0fhE8/XKd8/uD+6IdgbBuHP+DnD+HMscY89ENB6jNSFx/qCTLEdAK7aSvzO9lKkEdG3X5wcJ6BH209enjIYdzYzjy5Tn9Zk1Ou9u8kY70ZpxxSlhzsI2Qcxp81yb4B+q4xko4R29bstP96X6Rt4zL2rH/TOaGvXXPKoU31ci3jS5BL/90//KEvmQtDXfWUZ2Tsb+VRLhlPx8p17hFR3mGc6Ftf6N56nzoNNTjJdA4ZlzkK19YVOg5tayv7BfTCNQb3SdZMWW1jK+Xtq6Rf65WxJ3d7NP1kvp0rdEwp3/GlD0hZyFiIPdcyN/y3bWNLfTHXBNun2pxkAV9pO30Ti2vmp50cmXuStjOmzLn17a9kbzIexpVN+5iyWfdTLbpu3COT9ZCMSZDL/dJ9bLoGDjnpt48xxhhjjDFe4aXDs/F58IP/1UPUH5HTA9pX4TN6dfXQfuKjavPoAfWtvJLLH4W9v8f4bz77IOvuEHGMMcYYY4y3sMOzL8Ierv9PvurhGYdC+VD2Ubx64MTD53v3yw7Pfhx7f4/x33zW56j0+w1/fC6NMcYYY4zxVnZ49kXYw/X/yVc9PPssXj1w+oiHwR2e/Tj2/h7jv/nM3wTjc60/Gz/iPzaMMcYYY4w/Njs8G2OMMcYYY4wxxhjjgh2ejTHGGGOMMcYYY4xxwQ7PxhhjjDHGGGOMMca4YIdnY4wxxhhjjDHGGGNcsMOzMcYYY4wxxhhjjDEu+FaHZ+/9C4Of+Rfv+Gte2P+Mv174nfjMGudfZ6PO/FW1PyK//fbb7+MtfPZfMcU2471/CXR8Ldg3frZ99F9KZC/nX2dNX2OMMcYYY4zxFXjp8MyHprsHp0fryasPYR95eMbDmQcQr8bRcIjzlR72TnUiv3xA/Syyxh8JseeB0a90ePbq/vnIw7PcF732Ku99f340XSff599937y3T80z+4m+Wre3fl6ij177Ip/e/9x/xufIGGOMMcYYY7yFNx2e8SB1etjy4RmZZx58Xn0Ie+/D+VVcb30YlK92aPAz43m296/Sh2U7PPuYw7Pkbu0Z3hPXZ/DV4vko3tun5lGd+vPxLZ+X7G/9nHz1YRmfYXcxjTHGGGOMMcaP5E2HZ/4GQeMDEGv5IMQ8cwwPdZTL4cOYB3CMPATyUIiHKteZS1KXkQ943BsXcujexcH6aT7JWBjGY416HtDh3roQA/fMZ/zMp520Ac7nWsdj/fCVh03Ip1yuodPxn3I/gaw11ge62MNuxsdc1p+1E+hrRzIfY8UWg7XMj2ttMKzJe+geMvCRfo1PnGeYa8ozsCdpO2vDNSP3SvtKXYZYb0EOXWt40sHXaT7JWBjG0/llnL3PqB++Xqlr9jXXOh7rx7X7Ezq3XLM2uX5HymWM7/GRdcBOyzIkc+ZaqB26uf6oTgmyxCHWPGNJf3dg/+Sj53ufjjHGGGOMMcbP5E2HZ7z60Cf5gIWMD4g8VOVDEfc8zEHaE2TTLuve+wDtvQ9Y6Ssf4pSXlr2LAx+pm/k12Em/6mpP+8ZNjhkLdG7ea9dctUksXvdaxwPZL22L+lmbtEe8be8K7VgD8R7feW9NrZExJMh27c2nc/fePec9Q7hGtzHvHsacdA+916/5CfGmnezHKT9i0XbXpn3ryxpgyziAa+1bD8k4eg2IOWPj/mov4Cf9Ipv2tG/cvc+gc/Neu13XvO61jgfaduZ2qmPaI962J8h2f+E9Pq5qfeoTOvYRWPfePnhvDILuVV7Q6+7HjC3t33Hlq3PVR+6NMcYYY4wxxvhZvPnwjAelfCjkwceHJ2R4wDs9AKXeab3Brg+lp4dJ169sGUtfp92Tbq5L6icd10k3HxpPD5Bt4/SATN1O/iFja1uArv3Ja8mYO37sZq/vIA5y69h7v1zVvOMCYmn/3OsnbZzqxn3WDb3M7y10Dzs/MLZTTNmjk27DurVp3+D6yVfWutfT7kk31yFtNR1X68LdPoO2gT52kiv/HVvbAtbdC3ktGXPHz7U9S051k/f4oDYnu3f+JGube03Qv6tTgm6ud52B9e7liStf5H3qc9dujDHGGGOMMX4Gbz48Ax9u+mHOeeV7+JB0egiDlr97CPShTVtNPpyy7sNYPlye4mBd/zlOD3MdF9f5QAwpc3qAbBtdU8hcXD/F1rYgdbnuPDImdK0NnGK5wljssfTD8VXN069c5aOv5BQr95nvqf6v0jY6P9CvMfUwp5Ou9clh/07xY4t1fLUtQD9jEWS122uQdc6RfZOOC11sJilz6nfbuKsrsH4VW9uC1E1ZyZiyNnCKBbB3mof3+kCu8zr1CZRz6INX95qwbh1OdUq6T8SBfualDdc6BrnyZR8T7rM2Y4wxxhhjjPGzeNfhGQ9BPFj1AxEyPJidHrKS0zoPjvnAlQ9up4dA1698GUtfp92Tbq4/ouM66WaNul7QNk4PyD5oG6+5QN63LciH9H5gh4y54z/FcoVxYCNjwF8eCrxSc+ZSF8yBOubaKdasDZzqD/hHtscpprbR+QG6+H1Uvyvd7JH5wil+10++sta9nnZPurn+iI7rpJs9PvW7baCPnYQYs67uod5TbQvU7WvJmDv+Uyxwqpt8lI98D5z8sZa1zNryyn2ScZ3qlKCb611neGRDruROeZ9qN8YYY4wxxhg/g3cdnvkQ1w9S+dDTD15NPyDlw6T+8iGQe9f1r2985UMi8vlA1nFpFzoOfDD3DP1wqq5xmYf2Tw+QbcPcEmujPe3rT/vc94No1tU6ir6yjlmbjoX1q55mHFxrp2PqHKD9yqN8uDaeU90yJjjV/1XaxinG9MvaKTd4FLPr5ovfXGc+9bMewLV7q31lHU89IebO64quCbrpS99X+wzaxl1dOxf9aZ978xZ1AT9p+1RHawOnWAS9zEW5j/KR86c+pR3XjedRHU7rSffk5L9lrriS6xjaR9dtjDHGGGOMMX4k7zo8Ax547h7MgAc75hz58MS18+ADccrmQyD3+HM9HzwhffVDKHPGhQ3tQscBrDvXa0k/+EHrZj3wxUjahnVI8gE57aPHWvpwTT+pC5kvo3uKfelYsJXrCXLGoR5+GdmPq710snuSzXxcR/dUN+6zNqf6v0rb6Pyg/XKfI3NFlzn3APaUY41588Uvuuow0g84z9AmdH2yjoAs65kL/tJeriVdE2jdR/1uG4/qmva91of7gqEfrrNW5utIujanWCR9MT7CR+t17ZhT1r46qIU584p8gowxnuqUdN7KZzzdtwZ9fThSvvXNR4grYxhjjDHGGGOMH8lLh2dj9EPtj4IH5zxkGGP8GE6HZR9Nv7/7wG/v/zHGGGOMMcbPZIdn4yV4oP0ZD7E8TN/9ZssY4/P4zPf96UA+D8t47d+cG2OMMcYYY4wfyQ7PxrfgR/z2yxjjDAdYn/XPJjkUz38uymHaZ/kaY4wxxhhjjLeww7MxxhhjjDHGGGOMMS7Y4dkYY4wxxhhjjDHGGBfs8GyMMcYYY4wxxhhjjAt2eDbGGGOMMcYYY4wxxgU7PBtjjDHGGGOMMcYY44JvdXjGX2T785///Pe71+GvNfKX3H4k7435V4La04OfAX+9z95zzV8PHP8n7+0P+zz/auKP4GfuqfHrweeCn9cfvbewu8+dMcYYY4wxvicvHZ797W9/+/1hgsH1iUfrifaekYWPPDzjAOW33377/frVOF4hY/ZhzBhewRg/4uGrDzk+0vYdP+ugIx+I4Y90ePbKfntvf3Jf8d6izvJZNe+YuX7rAV5+JryH0+fUR9l+Lz/rPfgW2C+5h95Lf+6dwJ/vl7fWCh+nfdifQ2OMMcYYY4zvw5sOz3gAOD0I+tCIjA8gd7x6aHV6KH2Fq7hejeMV3hvzZ0A8/WD3I/hZD+6d72cd5HxFnn0vwnv7c7evPqvmP2tP3fEV3/PyFet1xY8+POvavKVWyNv/ky/WP+N7ZowxxhhjjPG5vOnwjIea00OF/9WeNV6FeeYYPlQql8OHCmScy4dQH0o4uHO9H1BSl5EPKtwbF3Lo3sXB+mn+xClHMGawfpmntXRA5pd1zHtksJ1+U7bzci3lGdYvZSBj6DVsnOJ+hDEJ+WNLuNdezqPHffaDa+vJyJo3rJ/iB/Nw3RgdykHnbYwZ990eeYa35Nq9gpR3mGPaZoi5Z47tq3WzPsiyDryqm/Kpc1fr5pQjaEOyt8SAXvYH+czPeCHjR4b79Juy4HyudZzWIG1DxsDoOHr9al/hD13yRs4eY0NdY2ibDEl59/WJ3lf6g7TBMGZ10r8xifMM8mHkXMaU88/Wzfo4Uk+Yy7jcW2mTej8Ddk4+rubHGGOMMcYYX5s3HZ7xmg+pwLUPOMjkQ1w+cOTDQ9oTZNMu696jl/c+3KQvhigvLXsXBz5SN/Nr7nLk1ZjaD/On+9Tth0bjx1/epyz2Uq/tZHzStlPeWhgna9wL9jL/K7CvHvLWBU732lSv7zMGrt0XSfoU4kfWNfPilXvm8/4qb+/12zmI9euRNZZXc+3ecp8xIGs+gJ62IXvXvoF79wqvGYfy2sdWymYc1lwe1TrB1lWOxiDpx3j7vnX1mfGjw5r3LYsfr3st45OTbeV55d44kc31q30FrCFrHYE5bUHa7npB2+eecSJtEZ96vKYNaw3ml+tp58of69l3uKs79vO+8+LaHpzode0bm3lkra+48nWV6xhjjDHGGONr8+bDs36w4WHBhyEfMFJeUu+03uRDCK/cJ65f2TKWvk67J91cl9SXk27mmDG3bPtIWVBe0n8/hLVsgk6uPcotr4V87G9eA9cZ9xXGQdwt3z4z5ryWlsdm5wTE1rrEjzzz2beuP2StOu/uAfHY97fyaq4dU++x1m0y55PvXG9fkPXJ69SD1u11SP3kLseOOWXbxyk/5K1P+scGa0nKNlnnR7md8sy91OvY7Vik9+CJtHeqQcYOJxk41QR6z4l2T+u5h7k+2b3yl2Tsj+p2qnuCbOt3HbCRe/GKK1/MsTbGGGOMMcb4Xrz58Ax8cOmHDOeV7+EDzemhClreh5DTg4cPYdpq8OXDDuvEBflwc4qDdf3nUF/U7WGOGXP7yRig82t5rvXfD80tiy3uc0j7Bda1zbV2JHWypvDMQy5g31gydnC+B6iXcJ+96HrIKTbu076casa4yrt9nuJ8lVdzzVxynPaM0MuUdc+dfJOv6/hqWxlL7hFe1YOu3aNaJ3c5dszpp2M45ZfyGT9zrCUpq60c1qb9QtrmOmsBqZOycIpbsv5Jx6a9k62WdTTE3HmBnz2N9XI9P1M6bq7b76kHd3V/VLdeb7K/cKqVNjqO7ueVL+Y6pzHGGGOMMcbX512HZzzw8JDQD0LI8HBxemhKTus8WORDRz6E8Mp94vqVL2Pp67R70s31O678Ssbcsu0jZaHlM/6uecryIMe1+KAnp9zSdl5LPlj2QybXzzwQZhy8Zgwnn9LxQ8t3PaRrAcaPfMbd9W867/Z5ihOMocepZq/m2jE1J93MMXM++c71k6/cS3ndtWzdXr/jLseOOWXbxym/lM/4mWMtUdb3WtY170+5pe28luxpr5/iltQT4kz9tHey1blccaoJ9OeUaPe0foobmLN27e9R3R/V7VT3pOvW+vDIhlzJMWd+Y4wxxhhjjO/Duw7PfLjIOeA+H2hOD0mSsuADKujPhxBeuXdd//rGVz6YIJ8PXx1XPtx0HPhg7hnucsyHpa5fx5Cy0PIZYz98pmw/dCKXubQutO3U71pkj6D9IZvrYr/yOn1m7knqSerCKSc46Wb8XKtnDdNu0nm3z5OvV3k1197jzaOYWbfu+s517tXHV8amvPsz93Pv5VyDR7VO7nLsemW+HUPLQspnjMy1T2XzvQbMZS4n3bad+l2LrtUpbul+Quakbe117IB+1ukKddO2erymDfxZgyufHTegp53Ou+103dG7q9uVT3mkDy1zxZVcx4B96znGGGOMMcb4urzr8Ax4SGAk+UADPEQx58iHB66dBx9YUtaHEF65x5/r/eCRvvoBlrmrB62OA1h3rteaqxyxYX26fh1DykLLc2382NcHnGxzzzA3yRpbP66zZ6nPSMg16861tTaOtCX6Fet7iplhLVoPuE8fXY+kZTN+47UP+sqhbufdPk9xvsrJRsYA7ZdrY2XYC7DGDOucsuhmndFNnfQD7UubgB3ryKt2gbqpYy7mmiPzTK5y1IZkjzqGloWUz/iZyzpC2zYW9FjL2F2zfmkbUp+Rui17iluw3z1S3sF62sM+85mfcw7uT7Tt7D/2nE/bvsdSNuNOPUbimvHc1Z37u7pl7PYxQTfzbn1oH432c3Ttvbcuxj/GGGOMMcb4urx0eDbGI/oB9Cvw6IF3jDFOh2UfTR6WfcXPyjHGGGOMMcaZHZ6ND4WHw/wNk68Av2Wyh9QxxiPyN9k+mv5txq/4WTnGGGOMMcY4s8Oz8Ydg/zxqjPGIz/xtMOye/rnoGGOMMcYY4+uzw7MxxhhjjDHGGGOMMS7Y4dkYY4wxxhhjjDHGGBfs8GyMMcYYY4wxxhhjjAt2eDbGJ8H/P2n/r7UxxhhjjDHGGON7s8OzMT6Rf/qnf9rh2RhjjDHGGGOM8Y3Z4dkYnwh/YW+HZ2OMMcYYY4wxxvdlh2djfCIenjH4J5z7Z5xjjDHGGGOMMcb3YodnY3wieXj2L//yL//1H//xH39fGWOMMcYYY4wxxndgh2djfCIcnvHbZv/4j//4X3/9619/n/O30DxU22+jjTHGGGOMMcYYX5cdno3xifAHA/7t3/7tv3777bffD8n+9V//9ff5/H+h7Y8KjDHGGGOMMcYYX5cdnv2i8FtOHNYw/I2nr8Lf/va33+P61fnLX/7yv3sA//zP//z7NfN5eJbXHwl+OLQbY4wxxhhjjDHG23np8MxDjxz5cO6BDXK/Eub93rywkYckHq58Bn/605/efWhGrJ8RH3uG3IVY8ePgvsnDQIb77rQnT/pfDQ7MyOk///M/f4/3Mw7PrM0YY4wxxhhjjDHezpsOz/IQifuv9ptNH80p77eAjc84JDnxEb4+6/CsY+uDPg6W8lDWQ8asP+vofFRvfjQeBpIr/2yT18/AQ7oxxhhjjDHGGGO8jXcfnvFw7m8RnQ5b+reKEg8QTms5n79JhA/uPVBh5EELcO9aHkqkDiPz4D7j0ac55UAPWWzryxqkb21YtxzYxUbmBinzat5w8iU5Z7yC7Vzr3jAkc2QQm2AndRvrmagj+Ldv5pM+Etd5Hf+TrOUYY4wxxhhjjDFe512HZ32w0QcjHIrkAQ/XzIGy2uLwxAMd5vNwh4d/DwDU027HgJ4+ADnWPNAR7lOOtbzn2hg6b9Bexsl13qcNyDjhFEPKv5J302v4MX5teY+P7JMxKZdkD8E6aIu11knIz5wEHewI99ZB+1dYB/1fgU/kemS9f0V6j40xxhhjjDHGGOM13nR4liMfzPOw5XTwkgcdHMLkgY2cHvYf2eVgxMOXPogRZPqgBDvY62tAtg+q8oDmmUOJzrF9pI335t20r8b1U25y8nmymzW/qr9Qj9PhGXZzGM+pLonx52j7r9L2vuuAUw/HGGOMMcYYY4zxPO/6zTPgMMTDjXxQ5/p06ME6a+idfuuHw5I+/Ei/p8OAPBjDJzINMuj1UDavAXvGccr76lCHubT/yuHZe/Ju2pf6OZjTx4mTT+6zDtD1J5crqEfWBFqHa/1kjU5kjcb/xB6uPmOMMcYYY4wxxtt49+FZzuVhy+ngJWVPhyhwOix5ZPeZw5u7gybAJrblLYdnyGdOnWP7SBvvzbtJX8afvr0/5SYnn20HsuZX9RfqYV3lpOPcKfbkLv4En8j1uNsTvwKnHo4xxhhjjDHGGON53n14xuGDhz79oM58HyZ5cMLBSNri3oOMPtTIQ6nTYUAeIiFnPMA9Ovq7grU8oMFeHvL0OvbSD2QcgE7m74GQtA3k35p3k/F236yF690nYzr1u+vbde0cm64rtI656hef6QOwg84pxvHfUKPs1xhjjDHGGGOMMV7jTYdnPeR0wJNyfWjCAYhr+YDffvJg55lDJO5PuunPIVx7mAR9yOMBjjqnQ4lT3Ff+kW0b7807Qbbz0S56+M111xh5kGUtM86sLyNBLvWbUx7opD1GxgbdO2tjzXj9SP7zP//zd5/kYr6fDT7w9RaI81//9V//fvffkMNbbY4xxhhjjDHGGOPFw7MxPgIOifpw7Kvxz//8z//1H//xH79fc5D20YdnHGh1Df7t3/7tXQdd2PuXf/mXv9/9f2Dv6oB1jDHGGGOMMcYYj9nh2fjh8FtjX/lA53QI9SMOz7h/72+Jcejnb+F91m/ljTHGGGOMMcYYfyR2eDZ+OBwSffRh1EfC4R6/BZYYb/7z0ffw6PCMV3y8epjGP930YJLX/Ke/Y4wxxhhjjDHGeJ0dno1RnA62PCzj/y3GodRbfpvLQ8MeHpB5eJb/vzWuXwEbHp6NMcYYY4wxxhjj/ezwbIzi6vCMwR838P+FBvym1z/+4z/+73kPyPiNL+dPB20nH+p6oObBGdf/9E//9Ps/yWQNn8xx3b8ht8OzMcYYY4wxxhjjY9nh2RhF/7NN/2AAh2AcYnEoxiEV9xyOsY68/0SSgy0PsHjt/38anA7PsIF9DuHwwTU+0j8y+uQ30/qfZeJvh2djjDHGGGOMMcbHscOzMQoOtfJQyt/y4pVDKw6vuP9//p//5/dXB+vKezDGq/NJyoh2OPziAM171yDtnWznHwwYY4wxxhhjjDHG+9nh2RgHOITKf555gnV+O4wDNQ6s/A0zDrT4p5XAIdzpN89ewd88Aw7M8An8FloenrH2Xl9jjDHGGGOMMcb4P9nh2RgHOLDiN8Dyn2+e4LCKgy0OsdABrvlnlz3/VogDW7xij2sOynj1mn/C6YHdGGOMMcYYY4wxPo4dno3xwXDA9ejQbYwxxhhjjDHGGN+DHZ6N8YHkb4SNMcYYY4wxxhjj+7PDszHGGGOMMcYYY4wxLtjh2RhjvAj/jzn+v3YMrk/w/7rjD0Yw/Auo/pEJfjORv9rqH6Xg/2fnX3HldX8xdYwxxhhjjDG+Djs8G2OMF+Bgi0MzDsc4/OLAq/8oBPd5OCbM+Ycd+P/icQ/8f/KU5XCNw7QxxhhjjDHGGF+DHZ6NMcYLcPjFYZdw2MX/6y7ht834jTTm8wAtf1ONQ7j+f+Mh/8///M/v/gutY4wxxhhjjDE+jh2ejTHGC/BbYXl4xnUfnnFIxm+Vscb1v/zLv/w+7z/35NCMQ7I8PEOWew7edng2xhhjjDHGGF+HHZ6NMcYLPPObZ/lPOU+/YQb8s010E3Q4VNs/2xxjjDHGGGOMr8MOz8YYPx3/x/rfAf4ZJr89xqGY1xx65W+kcSh2+n+bCYdt6LEG2oMdno0xxhhjjDHG1+KnHZ7x8Hj6bYyfwd2DOw+9V39N7w5/28QHYuCekb+1ktz5sl6Mj36wxqe2n8n1Ox10jLfDXuhDn4Q9ebf+Cuy9/u2trwz/DJOYOfTyPZOHZxyqURtkeM3/7xmHYxyueXAG6GIL+ff8P8/w/8x7eIwxxhhjjDHG87x0eOaBUI48RPEQJg+Mrviow7NXfF7xIw7P8sH6ivRFPHkwge5n/TbKXY6nPt3V67vS/RqPD8/6oIb6nQ7AkLtaA+Z7ryPvGM9DPx59zowxxhhjjDHGeI03HZ7lAQP3Vwcvd3zU4dlH8CMOz545cLrz9dY4noE47w42uk/P5PLdOO3tPzrst6vDs1O9eh+5d/L1BHvJg2F85t7iIGiHQa+xfTzGGGOMMcYYH8u7D894sPXB93TQwsM3cw55RRZ4oM41Bg/aJzstI2k/H9C5zvvEQ6u0mZD7aS1r1b9JkzEl+oL8TbXUZVj/tIvuHamvrDHmSDpv161X+u+DkdS5qi06XV9zFtZPdqhPxpB1U55hrcz15Ms9lEO9pOuR5Hz2whwzLq6z9pmzeTFSPsmaMOT0XsC2+sTP/Z1t513LXBJsuXbaR6f90HPC2qnekH7Gc2TPxxhjjDHGGGO8n3cdnnnvQ3E/vPPQmwceXPsg/IqshxbCvA+HJzv54KgNHiiNs+PGV/pO0E/7Hj4AcaVernWt7nwIvrAJ5IA9yTXAVq7f2SeOrAl6qZu1aLq+gJ/UwbZ1Bq67Bxm7aLtjUZd5fXTPkOE+7XLNnHBvXOq3L/W7X42xuo6ecTKf+WZ91bM33jOEa+MwL+0pb97kk33m2hyVTYhDW9anbZsTsmmbNW03yKUsZJzN1Vr26ASxZs/uwMej8Ufg1JsxxhhjjDHGGG/nTYdnOfLBNx/eTw/yeUDximw/QOfD4SM7VxC3BxZ3D5spB1xfPcxnnBk/3PmQ9NU5dxzYJl+5yh2d7BG0bNtKTnY7F3OFk/zVAcgrsnBXH+Ce+cTcuh9ADsqf1pOr/j2q7ylHY5KM4y6vk62M+7SeNTnFyj16p/xP8oLdrkfnlVytnXomxnRl8yPBz68w4LSHxhhjjDHGGGO8nXf95hnwAO0Ddj68c3168GadtVdkeYhXFpD1gfsZO2DsOTyIuToYAewpB32gwENq2vShtWvVPlLH+fTVD8AdR+rnaNDpB+mOjWtqdyLrK51L2lO+x+lh/mQ749Vujqv6APctz8BP5wyZx2k9Qe50yPOovqccjUkyjlNe+kbntL+1d/KFLeMm1tZ3XxlzcpKXtCudV3Jae1RzfJ9qPu6hZld9G2OMMcYYY4zxOu8+PMu5fHg/Pci/VZaHeK4debjwyI4wjx3x0ADy8KJJOcgDBXQyFh5avc/44c6HpK+0BR0Htsn3ERmvdJ3ubJ1q2rlkrnc9aE6ymTdrmfNdfYB75k90PyDzOK0nnbM8qu8pR+6Zl7R9l9fJVsbtdZI1OcVqTU/5n+QFu12Pzis5rZ1yFfye6n0HPh6NPwJ3dR1jjDHGGGOM8TrvPjzjQc0H7H647wdgrn2oe0WWaw8AmrbDdcoaG/M+vKvjQQz203eCvnKQBwqtx7wxd63ufEj66gfgjgNbzz4gd03Qy1iyNs2p551LyxDrVb8S+9CxmGfG1T3r+gBryJx4Jo/012hbfe7Nkfmr+hp30n4yDuywbp7qZ20zZq6zDqlrzMbGPfpJ7qu0bb1aXjJmSVsNtrq2V/IZc8P8VUzj/yN7Yx+v+jLGGGOMMcYY4zFvOjzrIVcHBY58yH9FFnKN4cNh2+kYfWDn4dE5Hr6x7wPl6SBA+gGf63x4T1/YMG7j4BXufEj64pAga9BxAOvpv2smXZOOg7k+2Ej0Y96dS+cK+nKcDkPsHWvKpV3ydR7fxHFVH0lbDjjF2HlwnTpN2s49cFffq32e9c44zMuaM7rvzjO6Blkz1rCLTdcybsh91XkQY8vLyVbWB1vm3oP5U13g1D+GMZLPqe8fATFj/z/+4z9+9/lZfsQa2J9XQe/f/u3f/n733xC3Nu2p9RtjjDHGGGOM8TovHZ79LPJhUHgg5OFzfF+uDlD+yLDPP/vQ5iPwUIbXt0CeHhi+wme97//zP//z97rzChxKfXQfTnv9X/7lX/7HZ9sroNsHaPtsHGOMMcYYY4yP5VscnuVvx8B7H9zH12CHZ/+T73J4BsT51t9o4j396gHPWw/cnqEPoYjtRxye4ZfxHv7pn/7p71fn3wgcY4wxxhhjjPE+vsXhmYdlOfabFd+fHZ79T77T4dmvdFBDHv7WGeThGa/s0/f25bTX8/DMz7ZXD9P++Z//+X9/HhLj/onmGGOMMcYYY3ws3+LwbIwxPpM+2PLwjAM1DrM4kMrDtWdB10OxHB6Q8crgPxDwTzhP/w+zR6C//5gwxhhjjDHGGJ/HDs/GGH94ONBK/K1Ihodowj8dzXllmf/Hf/zH33+L7fRPytsH5OEah2fCPb9Rxj/JxKa/5cd1297h2RhjjDHGGGN8Ljs8G2P84el/tslvgHFwxV/e5MCKaw6tOMTiUAs47PKfSHKQxiEW8JoHYXI6PENOO6xzAEcc+ueadX2yrk/B9w7PxhhjjDHGGOPz2OHZGOMPDwdeeSjlb4MxzwFa3nvtPeQBFq/cN8gn/sYag+t//dd//f1aW9rAh37yWvIPBowxxhhjjDHG+Hh2eDbG+MPDb3hxWJW/fXaCAy7/4ie/HZa/ecYasH76zbNXwHYenmmP1zw84/ot/5+0McYYY4wxxhjPs8OzMcb4/+P/tJ/fNLvCQzZ+QywPyJjjn3f6m2OPDuEeoY/+7TSvYQdnY4wxxhhjjPFj2OHZGGO8Ew67dpA1xhhjjDHGGL8mOzwbY4x30L8RNsYYY4wxxhjj12KHZ2OMMcYYY4wxxhhjXLDDszHGGGOMMcYYY4wxLtjh2RhjjDHGGGOMMcYYF+zwbIwxxhhjjDHGGGOMC3Z4NsYYY4wxxhhjjDHGBTs8++b87W9/+/2v/PH6mfz5z3/+r7/85S9/v/ua/OlPf/qvv/71r3+/ex+v1hVZ/uri+N6wx9nrX5GPep+zT3mv/KpkD3/U5yPw2fMr1/Uz+e23334f4F+v/Y688j15952BDdbvZO54r/5H8hn9/Kj39Y/8fHgv3ynWz+aV7+mP/LlwjDHGeOnwzC/vHq+A/Ft+mNP3r/Yl+MoPASc+4geqru3pIfCVh4IrPsLGHd/98Iz4fYC84xQbej/ywZ1evmfffgVOdXzv+/GzIK7cG+xzYneYgzn1aNgrP/uh+rPIHp56/Fnk56Z+3/N59CNj/9ns8Oz/pNe41+4z9bmz/Rbe83nf8WYud9zJfdR7487OR/kA8sDWe7iL5yO//7GTn1v27yP303uhns/ux85njDHGeA9vOjzLL29/KHj2i/WrfQn/bF75IeDE3Q9UbyUfAuWVh4IrPsLGHR/5Q9Krdf2R+/ozev5H5FTH974fP4vc2z7MGDevHjxc5dT7k7k8jPuVyB6e6vFZnD4338OPjP1ns8Oz/+ZR3x/V56vtm8/o50fleGfno3x8FD8qnu9w2PTK9/R3yGeMMcb34d2HZ8AXWT40cI+cA9TN4Q+OJ/kTqeMPZA7nE+z6Q7lyzIlfqq4J8871F7TzjLZ10sE+96cYcq717mLg3jVr1z059Yr7/CHC2gBr1FB7DvuKT9YyrvYpp96kHsMa3PWR++yPsUjGSh6sZ37p0zwBPe6tozrP1FXQb9mMPX3bv1NPzB+ssaQPc+96MbCHnn5AX45cu9uTcNcTQZcBrBOfdWC41iibfc3YgPvTGvax67p9S78M62sNTr4e1TFrox859Ra65qn3Fh1RhlcwnxMtK+TlHgLzvyLzTz3IervWe8D+d36ZO+QautC94f5E1jT3mz2Eq3oAcm/ZTxlf1gb9vFdW9MPIeHPeuLsGDOPI3jCSq5rccfIP5us47U3mM0f3gGQvIO1lfFx7b+5XXOX4TLzdcwb+fE8xMn5IWYZ9gNRDjtH5X+lyn7WD7rv7iVd8pT9HcqUPWTeGWDdtZ78k+4McMtxrq2uWvqyBmMupz8wbs3KSfdCm9eQ6a8l65mFuDvXMPfsCXceU6Z4aoz6U0wb3mRfo15GxZ+0Yoo72rT9kvsplzt3TzkGbOcfARvuFjBFbDfkgk3641hajY8r9xMiapB4j84Xulz2B3EdtJ+XGGGOMZ/iQw7P+IcEfsoAvuLxHLr8UH8knqZtfiFf4xe2Xu3GmDe6T9s+9+syfYrvTIcZTDNaQeeSTO3u8ErewlvaSrBF+uU+7uZ51YS59QPvBTsctaTfJPABb6adzw1/ec63+qY7c6xdf5oNM5tey0L7v6ooea0It0j66V/3LHAA5ZVOO15RLPfPJ2FhDH1zP/NDXj/Frr2uJbOqeyLjV917/1iNR1lghY8FG+mbNe2TyHsxFuLePxtG+1HfdvKF9tH1smSdkz/I6eYtOkjkJMWVccsoJusdXckA8GVPuva4H88z1HgB9WEvIfchryssz+4+6ub/04z0xsQ6P8uz4Oj/uez9lLzKflIWMCRljAq6xx3z6z3hOsRNz+shc8/pZ7vxjC5t3pAxxElvGkOuspT3u9UUc1tG9dAJ7V31/Jl7WM0fvjVnf1px510B5aP/Y5N4YvBfur/ZHol1jgKyVMV5xpW99gWtjUT7zbLI/nWfXDLm0hZ+MN3Nh3mtAT7spx5zxAnLpk+usJfLGwHzGk/GdaiWnNewyJ+aub+xqO+PnNeNHxzXsp451Bq7Vy3i6Hpmvct5D+uOVe+nYuFYW0i9gN2NMXbEuynmffrnWT+YJxqhP1sgROj/v7UHHm/mgo50xxhjjLXzI4dnVPOSXOuSX3ImWT1KXL8T8Aj9xspVfnvmlCqc8WPdLvb/g4ZFOXgv35tExPrLH66OYBdvWiOu0o55wbUynmLNugGzLCPOn3rSNBptXMUHmw2v76NokuYad3hete1fXUx7GetLLeqLnNWSOd/XJfE8+MqdTfhlDXgv3xsF117bJeLpvgP+sp5xkT/FK1uQkl+tiTU91ImblH9VRlDnJZy3Ra9236DTE1P0C9LDNkJM/OM1zb8/vyF7js+sNz/Y1c8fmKS/m9Pcs6Ljf0u9VPeAU3yk/63SylfnkNWR98/qO9H/yl3lCyqDH9XtI/1x3fRpiUYZrdLsGxPZof+QeO8lekfV4Jt70CSdf2GT+VH9gjvW2Bdxn/bwWdfs6OfnNPE8xJ61/kk+Zlj+R/SGO7DFYM8BW5tX+MxdsWsOOI+XyGlq2fZ56Ixl/20lOax0HdJ/RQS79p8+8Tp7tEzVr/cz3FDc6z+7LzvEUQ9o+ccolfUDG1GtgHCdbmW9eS+aY+TDfsmOMMcYrfPhvngFfTtw78suK+/6SvJNPWpcvxTv505dqfmFf/ZDQAzlB33l4pHP6QSn9doyP7PGaNVDe2ifIqYcPZHhlHv/pFxvaPcWMrHUDZNG5An3W00fbAO6RyyFcZ65Zq+yj4NO6nup4VXN4pa7oakuQRf/kl2E9027XuetjDR3kDKfYMieulZXs16m/3GdO+u46Cfb1cdoLnYucZPGbfljPoZ3MUbhveUb2IuuUcT+qo7S9Ht3DnHuLTnOKKSEf9OGUE1j3nOe+97HYf4c1I46TzqmvxK2etJyxt67+r/I+1dW4sl5X9YCP2E/M2zf8Zw/V8/oUA+jDQVxw8td9cSiDbs89Iu0w9A/WI/NKjBHoJfnySi2yNlynD4f1R8e9ouwJ/eXI/fgo3u75yRe62MzcEtexZcyCbetnLD3wCXmd6Df7p0+4qw+0PvKneuj/5K/J/hBH28v42lbHe5VL9ybluEZWOmauc71tETsyDuO/y/201nFA1gbwjV7KZc24ztgEeWUSbRkPo/Uz31PcGSNy2slhvMRg3SHtef0IbLVc+oCMSfsJcZLXqS6Zr/XuwTx0PuZ/qvUYY4zxiA85PONLyi8ivgz9UoP8kgP0+wv0Tj5pXcG3X5TJyRb3yvaX6lV+J4z7kU7+0CTpt2N8ZO/VmK2ZMeCPQfxpRzk4xZx1A2TReQR21Gsb+EkbbTNjAnStFfEzkqwNuplfrqUdyXW4q2vnAcb6qB+gPvGnnbTLdeaX+Z58ZE55LeRmT/NaOn9hPmOUjOe0FzKX5CSb8ba/tJNycuUHTnV6pY6CzLO9FWzg5y06DTF1v5L0ceXvZMO8mo4ja3ZV70d9ldPeA+y3LFztP3zlfkXO+/R7VQ84xXeVH5xsZT6dW9Y3r5POL/2f/GWed2AjY7nizn/C/GlvgjHpj2tksaOt0/5Ico/dyTKf+V/V4ype4mFNTr60eao/MIde24KsX16f0E7zqO+Patn6J/mUafkT2R/isNeS8WEr82r/3TPvqddpvq+hY2Y9fWZvuGZdsOP9Xe6ntY4Dss/qUKsrn3mdvNIn9HN/Z74pJ9m/R/uyc0x7J9snTrlwnz3KmHoNjONkq/vr9YnOR9DJGo4xxhjP8O7DM76U8osvvxCBL678YusvskfyyekLFpA//TDAHDr680vY+E9fqs9+oeYX9p0O9vGTpN/T+p095lOe6+5Jgnzaowbco5c6WVvrlKCTNT7JnEg9Ysi8OnfW0mbGBFlzdFk3B3Wta+oaq2tpR9B/tq7osybYSn/cZ56Nebf9rFVeA7JpM/1B5oRN1s0X8Kc9/Sfcp7x0HEIsxmN9kys9ZTsXfWcc5qGdzFGQbd+iftY44wbWr+ooKcNa6l+Rft6ik3S/kMleEbM1OOVsjTLPk5x075AzrvQF3GP/tAf0kbHmPkyY67pDxyLYNR996ydt3eV58mmtTmgrdTIfdLNPGSM6qcc19u72O6QNYC19XJGxWJ9TDR75l6u9CdbR/MyL+4yduZNtSPvGeyLroZzxJ1fxGqucfGVNMi/I+qtrPKxxb47YaNtJ6ib2Ift16lOuJ1f6WQ+us1939iDrSRzWQO5qhm2GpCxY05SBlMN3+lTemPFnfOZjDN1zrrX1KHfWskf2WNwDGYf9x0fuhfZpbtwbHzLmAVy7lrG2jcwx5QQ72kWH9SsyB2h7HaN5JdYl4T5rmTHxmnY6Rq6NSdudb9pOsGudkvSPLe2NMcYYd7zp8KxHk2t8OeWXEl+ArvllfCefsM4XZMdxJe8PFAxl80v06kuV+bTvF2zPJ1c62Gctab+tA1f2INf8QcJaNvhhvf11zbQl+lCO1/yBSr/NXW/UYRhP9oYceRWuMyb7KcozXNOueTPIJdfajrxS14wbu+ie6ufI/gFzHQP31rjriH7ayNyhc8paM7QLxptwz/yz762MR19J5pIoy5o+Mq+OmzXtdI6SthxgLtnDjBu4Tp2TD9ae6W3Oneqb68/oyCmP1GNI96/X5dQzaRt3NbNWV/a6n/YSuibQvq/237Pv71Pt5K37KddTv99XrF/tG+vQ9aG2rkHWWnKOoU9iyXlztlYn7vznfObVaCPjRv6kkzZTB78M0N6Ju74779oJ/GXPTr7Q1SZwf2UXe66ZQ9Yh1x3CNf6b057tmOz1Kc+TPjDnyBpcySfZH+Jovx1f+uoat6z+tS8tx33bNGZtONDLHFMXP9zDo9yRVU9yLnXptXYhY+yaudY2IOfv+oRN7rGV+7rlgJizvnf7UrsMbJ/suc7IHon5JdwzLx2Te9qRZL2oY/c31x36Uh5yPfuBrbQ3xhhjXPHS4dl3I3+gGGP8fE4/VI/H5APAR7DPxtc5PUR+B+gz/R5jjDHGGGO8nR2ejTF+GDs8ext8luV/pX8vH30Y90fgOx6e8X7L37AYY4wxxhhjvI0dno0xfhg7PHsbH3lwswOVt/EdD8/GGGOMMcYYH8MvfXg2xhhjjDHGGGOMMcZ72OHZGGOMMcYYY4wxxhgX7PBsjDHGGGOMMcYYY4wLdng2xhhjjDHGGGOMMcYFOzwbY4wxxhhjjDHGGOOCDzs8++23337/S2R//etf/z4zfjb0gp7QmzHGGGOMMcYYY4zxOi8fnnlI5vDP9n/m4Zm2//3f//3vM/8nzBvPX/7yl7/P/vd8zn0F/vznPx/jlT/96U//e/0q52f47MMz7TOIuSE317/qAR771xgZ9OaOlD3lnOS+bLLHjB06jzHGGGOMMcYYX5OXDs88DPHAh4MHDxt+5uFZHuIw5KsennlwwmsfwJiLB2xf+fDM/WA+HWvm8RUPzzw4cw+7X06xKivuyau8XHck1sSD574fY4wxxhhjjDHG1+Glw7O7A508TOCV0QdDfaCQdjy4cHgooc8cTR84eVimzTw886DHIcaWB3HG7z0jucuH+85fjMHDp9QjB9a1nWsde+s5b755eOYaIw9pMl+Guh4WGSOjD3dc89WegXZPa93TtJvz5sdrziev2kqMjVhF+UeYH/5P6PNkzz7KqddjjDHGGGOMMcb4GrzpN88YXCceAHiYkIcn0AcEHnqAhwwesKjrocajw4WU92CCQxTtGgNr2mifHX/mClfy2st8gGv8nTDGtpkHVm2/D1z0h07Xi7WcV0/75ui69TFnfCqb643yvHb+3Ftv5s2ReePseMyZebB+vHqNvbTV8spd2Uq6xoBc6l1h7sZyBTKMRF3Gs3bGGGOMMcYYY4zxc3jp8Aw8cMiH/5z3YKQPTbjOAwwPbnhVNw8xuO9DlVxP8hDIa3SMwRiTq4Mb40870PJcX+XziDyg8QAIPEhhPnPWduaRc+oZm3QOwL1x69uDInNE3uvMsdEvr5m/usz3PmjSh/GglzDHyP7rI3M2HuSubCVZY8ne3IHMK3KN9XrWzhhjjDHGGGOMMX4OLx+eST78c/jgQQTz4KGJhxvK9kBe3R7qng45EmPxoMSDk57PmB3tw/iVZR48rPGgR/0e6t+RBzT64ZX5U87K5EFQz5kzwxiVMQdQBlInB/Kd7wl8I2MMXGPTeWy4D4zB+xzpI+evdMjL+E7DfZJzWQNhLuUhe3OFMql3hf4T604emdsz9sYYY4wxxhhjjPFjefPhGeThg9ccCICHAh4GcX11EHM6xEgerfdBkr495GDewxZsgffG1/Frs+XNIa9fxbiwqV2H/jPnzg9Oc5B5dA7APQM8xCGGpvM94SGZMWiPYV3thTHkGnB/8pE1kozJ67R1xckWGL81B2RP8Yi2UucOZBlyirvrOMYYY4wxxhhjjK/DS4dnHBzkAVYeDOShDXho4iFBHgY1fcDSnA45Eg+J8vBBf863D3U6Pn24rnwe3IDyp3wgZRsPYDzMIQbuc67ttz1tAPl13Lx2DsC9eq6fDm063xP2RX3t5VzWvQ+OXNMH850/9513yivTXNlK9N/xGLv27UHfPwPyDCEG7jOn7vUYY4wxxhhjjDG+Di8dnnm4kEM8AOAABZT1YAI8fMghefDi0BbkfHM6BPKQIueNkeEhjPF1/NpkHk6HHnf5tGzCPOse5ugra9UHKpmPI8l5Y+4cQBmhNs458HnKt1E3664Nc3MfGEP7I2d99P6yF62jbbCWjke2GmvkyFrZX2y1vRwZj5zkrmJjXMU3xhhjjDHGGGOMn8tLh2djjDHGGGOMMcYYY/yR2OHZGGOMMcYYY4wxxhgX7PBsjDHGGGOMMcYYY4wLdng2xhhjjDHGGGOMMcYFOzwbY4wxxhhjjDHGGOOCHZ6NMcYYY4wxxhhjjHHBDs/GGGOMMcYYY4wxxrhgh2djjDHGGGOMMcYYY1zwYYdnf/vb3/7rH/7hH35//Uz+/d///Xc/4/tC/+jjj+bPf/7z776/w/757bfffh/jmr/+9a//u59c/6r86U9/+qXz+yPyo74vvzp/pM85vn/+8pe//P1ujM+Bz5WP/vnKn7s/w/aJ/jn/q3wH7nP7bXQ/vxvv/Z761b7nfrV8XmHf4++Hz3I+078zTx+e5ZdnD4rw6EuFzcb6e/nMD+Gf9aZ45QcD8+f1K0H8d/1PHsX/Gfk92jf0nvGz8P3jPnjPlxM2Trkw9+w+ews/+gfcn/0DNfWkZ1efGfTvbv1ZPjNP7BJjjvf6Im9ivuPR98WrUOO79++j9/8rPJPfI+7y/wj70nvHfn9E3bH13jjJlQEfGdsjPnI/PAv789nPgtN+Jt73fpZ8NO7jZz8zXqlB8+g9Duwl4nHc7SX2rnIf9X77CpDP3c9P1PAk43vCkbWmPtQSme5B1pHxyvuXnqLT+6ffn/h4do+9BeN4hPv9KsdH639Uup9fBWJ65vMov6dOvHf9VX7kd+WJj87nO/Ge77AT2OvP1B+Jn99Xn6/EdrfeINvfLT2Hre/+nfum3zw7Jf6jvjQ+80P4o98Uz/LZPxh8NU5vruTR+lv4bm/W93w5Xel+9vvzR7z/k8/YJ6/glx5xNH4esv7eHzI+8/Oh3xd+vn52XT/6+4LPbWp9hXl9FT46/yt+5N55C+/5nHsPP2M/vPLzxaP9/F15pQbNo5qwnj3t+4S1jIN9/DP24WdAzqfP7/xsbxk/j3KOmlgjrpFhPXuATtYNmVc+E6x799UYBbnP+hx7hUef24/W/6h0P78bj76n3rv+3fjV8nmF93yHfUX4bCWn0+e279tXckY+v0eg5z7iZ8efzYcfnrHGqwWX1uGNp9xVEU8yNjP99JsYv60nqcewocjl/NVGSbmU4Tr18SPE0379cs05hnptT/rL+c42ZC2yH9IfgvjNmrW/7AlD7It0TAz9cJ3r+tNXDvuTc1e9aZ/KdS17v0DWATu9b7hn/rSGfWvbOWSs2OcefdfzAyXvMx7o3FKvcU8k3Z87TjkYC6+5dtp/WZ/cf6eaupb5pI69S077BDqWqz2bvoghdYwxY9BOg4z97HpbM4d0rZATe+Qwzo6RkbRextK6DWvmLJ1P1y9B1nnzJCdqI1lLrjtehjVuWSEe7jMWa9fxpR5k/g5pXWuO7ZTTBnR+nU/ul6wPQ9zDvUch7SuXOXR+nYPkHAMbxpq0zImUIT7r43AP9d7h2jXIWjFP7IxcS5RlKAddc+5PZP3Vz1o6TnSO2dc7//as1+gbNjOmtCndT/udtcUOcqwph5/MDZkk/eYe0lb6bd30w8i4uTdHbHSOruUco33ISeaqJknWR5DtuRP4OdkEc8oapE3WnGcAOXst6F/lnH1jWF/3Uq53nN03Xq35FS2jn+xrxpv+lcHvVc2eAf/07OS763fqLfQ88RCXsIaMcG0eGXvLdU8ZzBlr1kM7xpwDeXUcpzwAO8p0bObFmj3pGLN+TdpuWe4zn6xD0znmHmqy1sYqrKVP1jNnIN/spfTesL4ZC7asU8ec9TcOSTkHGEvWUX9d21PMJ/302zFmLt1nUF5OMidSxvoAcWU/GLlHMj5qZj4nkElb2IbcD0nHfuWXkXXBv/PYBvx6LdljfGUfnE9bjKRzYWTtpHsCLasdhvNZS3yhk/Gkvns9R+craeNKBqwPcllfwAb+O4+0zYBTbP/v//v//o85fOAvY2rd9IXv7EHuj5/Jhx+ekahwjyykzmmTNVcyzrvZ9GvTmc8YuFdWXYvfPnqDNKxrC8wHnbSjXWNCL/12jG5e4Tr9pF/z1dad7VOfmpZBl3vt5Tp5piz3+spaGqP5d76spR2us+6pC+hnPU4QZ9bBGJiHR7VIHydZ7pnv3MA1SJ+QstjP+65nyxoPc6yZm/dXpKxkr+7ouukrc4Kuw8k+uZkDZJ1yDVvWARtph/mruNM/INe540PbgP+UYY178d440b/yzzx5n3I3NvTNs31bw6yJ10nHiK+snb7y/iq/Bn/ISMfYezRzPeUNOd/2peMEcsr8WffeuLAN7suM8xSLKJ/g7y531qwz89Y4fZmHa7yqk/qQ/jJ/7GUcJ/uZG/fW5U4XWMuadh1YR0fSlhB35iHYbfn21zIZu7Fo+5nY1G0/J6iDfTn1KX012M71zANbmVP3AD1jQ9Z+8Moac0De2auk+wiZM+vpx3t1zE9fzGcPube26nqvrrVCNmNRXlIWH3mPbNYm/Z5A1pg7B/Qyjib9Cvbu/AlxZ30Sc7LWvBoXI2MUY0+uckc288Kf99rP9VMs0vW/4iSjrtfZtxPP1vYKfDCga9P1w5c5J2kDkMu420fKpk9sq6dve5p6j/px2g+d2wnsZ35pk1fu04Zzwn3mneA/48VO6nKdulyf4iWnlEPmyif5pE/k0mffn+rG/dU+zjVzz5hd166y7Qc960y89rn3APNpp3NnXd0TrW//sM9IW2m74xXjgyuZBpvKdH7knvfEm/1jzTqpe5Uva5kP9wxzzzpbB7GXQCxXdcn8k9QX7o0dG+h5D91L7s2dGDJ240WmOcWEHWXJ+VSznG/72rQvxOmasieQyRhTr7E+HZ+585p58HpVL0DHeknP4S9tsM6cpDy2jeMr8eGHZ5kgjbDgqeOG6AInVzLOJxTXwrdOyvfmADcO5AZpTvlJ2pC01XaJKet30k9yc3Ycd7axeRVzkjLoYs94socdZ8aSdc5rQCfzZQ0ZwX72pddZS/0Tp95lvzuG5pFs5o4vZTPXk17azWuwfpJ53+lBxpMYz2m0jRPIuNcE3ewHMJf+O8auhbli51QnMHb3IrTdpOM67YFT7Fm7rmP7Q/cUK6S/9IM9a5j2TvHlOn7St3SMaR97Xkv6ad2GNWJ3dK6tn+95fHDdZEzaz55C2rki88DOKTZrfqpDglzHyv3d3jBG5rIv6evK78lf5uw1djuvtJk6go51yXih5Xs94zrFeOIUI1z1JP2lzEke29b2UWxZF+yo9ywZ26Pc8WONBXn0mrR1ylHaJnpXspmrZPy9fsoHeeZPeyjjPPky1pMuZC3yOvsJ6kvX4BFp+xRnkrLyjD900O0cpXMCe2F+9kW0mTybe/bmVH9i0c7J5qkOzZUMtlhrnydyP76FjCFzhq7flS/k1OOa2lATY2eN+VMd0+fVNVAT993JTvbjtI6u+s+Sfe14INcl6ymneCBlWw+7vd9PoIPuibbZsuTT/XyUc5I15xp5a4wvdZHp2qefjKNjyhzwkTWxrtLrzWn9VAPIWumn5Z6ReQQ65tf7KWuIXa/lLt+0C20be/ak16D1JXP2uuVOsWadT/uh+5DvmZP8KWbI+CRlqVfHBlnLq/jNM3POOB9x1y/zb3vErU7mcVcvyBil5zLPU84Z71W9fzaffnhmAVrHjcbIRiQnGeeSLK7yPYBYTmvavmuS+Z0gr94sd83vHNDvGqCTMXIPXedHtrGrjY5RsIEc68TMq/4yN661lYNY0q8xqodN7UGuAfHfrUP27oQ5JGmXtdx/TfbrJJs9yvXWM8YcrqcsdC+5zpqlXtpzGE/CXNZSMv47kLvbT4D9zAPa/ilmczvpA36tq9zFnTYBuxk7IGN9JeVOcWdsp/wl7aRe2sx55DsX9JkXdPHXc6nHNXOAPvI9rvJr0hakLhhPD2ua/nMu48eHMvar974o5zCWjhMyt/bZnPrI/d3eAHrXcumLa/ub4K/jBWyxZv6Mjjvtn+qUe+pRf7JGkHW4ivGEdVAXHvUEUobrzjVz6dj0lyP1sdtzSdbYYWzp6wQ2W5eBHtCjXoNTjsJ87q27GHIPSNa210+2lD/VgWFfTr7oCfPqNhkL69Yl+wnqux+7Bo155Miad5xJygpx3vkD9MzlROcExKFO1ldfp37c5Y59bTDsTdcPMp6MQ5DvOjQnGeaMT793tcs98CromSPoT3tdvztfyKFPrMjwytAmeN3DGDIefaMD1Nh6a8c1yH6c1gEb6e8E6zmsfdcKtNeje2o8Tdaz9fCL/ROspb+TbWA+a/BMPzNP/Jt/5uo6ssboHK/4RM9+nOJlaDvjwJ56vQeyx2Bdr9ab0zr+9H1XV30xjLvreZJp1Mlh37PekPaz1nKXb9qFtt19zngc6t/VJfOxjmlbssfY61xYT/sOaor8qW+Zj2TNpGWxpX3JWj6Kn2vtMdf+ks7rql9pP+NFxz7kfNt1+F7gOvsPPZd5mkcP4+0aZt8Zxv6j+WmHZ2IhUq9JGa+Tq4Y3Gc+JblJyyk9y80naumq+tD4xoiPoet9xPLIt2D/Ng/Z5NQ59ZM9OeUr6NcYcCffZo8wPej3p2kjXAbLfxH3af5Ky+G7Zzt0YmTfWV3xA9zLzTtnWu+Mk237uQC7zxFbmxP2p/m3/1A+5Wmvb1CJr0vTaye5JP3vZfe36GcOJ9KcctlI+7Z3ia39CXMp2jFzbE2SyZk3rNmkLOv5H+kIcj2JK26c9iX7WJ+vVcULG9qgOpz5yf7c31KE/aTt9Xfk9+cuc8xqfuQfSZspJ7pmM90SvZ1ynGB+RtTj1hLX0lzIn+czlrbFh032SoJ+xZC0e2SePk03ARuqmrVOO0jbvYjjtq4y/10+2lD/toeTky1ivdJnDZ19nP6H1uwaJstqCvD/FmWR9pO01rF/FI50TnHxl/F4nV7kzl3sm91DXDzKek81HOUPLnGqbcZwghrt+3IEeMfTQHrFxL6d6izXglTqhyzXy1ulUxyRz1bcja/CoH4/8EJeyCT6yj+YEpz7k+h1X8TBn//MaTnsBiANZ6R4lbbNlr/qpHq9XNQTzQtZYqSs2udf3VS6ScSCHTUfGlz2GrmuvN6d1fTOwJV0ryZyfkUlO83lP7rmf0j7x9f67y7f9tO2012vJs3Vxnhy57lizx6f9kOvNSf4qZmucXMlSO+1mLU+1zvi4xocj65xgO/uTPpq0zyt2O47MI+VPnOLqubTfvpqrGv5sfvrh2UmvSRnfKEkWF39uykbdK193GwyIP9fNB98ZU/vp5ncOvd5x4MecshbwyLZczYM2sZV2Ow78nHoIaZ9eG+8J5JAX7KY8PrBxomUFeewavznp52r/SebauvjkPmNCFntts+WSrqd+jDl9pqy1Ve6OU+3UF2RyzyS5Zt7GYY2bU3zunxOsZQ+Vw5/1tDYnf8Ka9QJsdl7Yzh51Dl0v5DPurl3S/rCFbM6lPX1bJ3PMHCRtd4xcd51ONqB1m7Ql2FMne3JH2kEn+ytdy447YzUva3CKM+VP64n2rD28sjeY9zrzMyfz4NV+o597iWv1Mh6vT/av4tbuo/7kPoJTD3L9zhacck8yR2Bdm52n9TaXtodexnZF5yjYyr6k71NdE2M7wVrWifiV7Ry5tx6PepG0D+Beu9kHONlKeWStc4OtjFlb1gbd9IV8xoasdcZH+uk693rSssSTtk81SbCb66c4rb++zPkO7HYc3J9IubSvjv4T5rK+XBt31wSyhuhmLOhmDFe0jPGln+57Y2ydk7Ff6avXMWYMrHEt2LSWDfP46V5To9RBxro1yKlPPldyxp51yn7AKTdpWcn8uq4ZmzCX9bmj+4DdrlXGy/qpbx0HeVzF0D6RS9nMN0GHtZP/Rh9Zp47paq9JxoFc9jXpvvU+uKqZGJdxZP9eqas2GI9kko5X/8plHSHtq2ud1M16JGkX2nbmq60TKQdXdcncvNY/frk39lOfmEs/iXVoe5lPkr7M7SSbcZCXteycgXvmze0ZuuboXfVL+4Js5gFpj9erekHbg57jOm20v6Rz+Sr8lMMzCmGDrop2JZNvaunicp+63At2co1hzNpmnGKC1EsZ8sy1rEPH1zlkTL5JvWdg2xy6zne2OyZtn6A32VPr3zptU53OqXuQtrlPu/jKHumbQZ7oes+4IvUY6YMaZwwNeTEkbVn/7Lf5IpfYnxzqtY/uJdfG3LK5RxzqJWlDur7IZC5J+jEGZbsPadM1Yz7Vwbh6LePt+fTRtC6y3Q9gPu0mxJ216Lpjv3Wk/Vm77Evby33FuKpJ1zZj5Dr3sjHm0G7rNm0LiDHniD9tu9Z1Ne/cb62b/co16DxYt76nODu31DthvGmncxBsZA/w43rmB661Dcj51LHf1kwb1CDttxwQW+bItT4YmV/Ghm1rLNpPmQZ7KZO4lrmlLP6v4kGHXM2lYwNlHch3zOk7SV/EgBxzwr1rJ/ClvkPUZVh/MQ+HvTNfOeWbqG99iNP4c4/AyVbKA/faTLvaypxSD1K368Wc+wab2oXev1mb9gFZc+LBl7bBtfSRZA6MhHvrj37KOdKXmFPWQDlySP3sb64RFzZyPUnb+oKuHxiPdN+6ZpK1z6EsNnPeGB6ROozc74zG/XYCfdaNVYjltF/AGp1q0mSdU8e6ScsZ7zP9yDqC14yrmnZvsOFe6diE9dRhXJH5tC3mcr/c9ce6MszzCuUYz/aTOeSuep2Yv7Gf9gF0bVMn49D3SQ6babf3gfcM+5bYz+yDtuGqrh2Tts0JrmQa68XAH7EYA/epl/YhfSjbdRZkOre0ja3cgxmXQ67q0jrYlFxDBxuus8Z9o23HVXzIMZg70XVK2ew9Q7QJXRvgPuNPG4z8LJLcj4z00aR90EfSPcRW2r+ql7H1XOfZ8TKMqX1/Fd50eDbGHWz0/oD6qm8AuftwGWOMMX5FTt/X47/ZzwZ/LE797gfM8Tl4aHM6EPhMfHhPv/2AP8bPpA80Yd/dP48dno0P5zv+8PHVD/fGGGOMj2Y/gN9z+nlm/LqcfhbkoTV/m2Z8Dj/rs2gHE+OrczrM3XfTz2OHZ+NT4E3Ol5Hjqx5M+aXZX5xjjDHGr84eEu/ZA8ofj/zZlbHfOvsx8Nzws54V8Js932+dja8G30O5R/e9/fPY4dkYY4wxxhhjjDHGGBfs8GyMMcYYY4wxxhhjjAt2eDbGGGOMMcYYY4wxxgU7PBtjjDHGGGOMMcYY44Idno0xxhhjjDHGGGOMccEPOzw7/ZnVZ3mP7leHv5jxlj+BffrTymOMMcYYY4wxxhjjY3n68MzDmtN45mDrZxye+aeHE2zlHH/q1TxOf/bVtUY7Du6l/5xsryes7fBsjDHGGGOMMcYY42vypt88e8th1lt05D266HGYJXmQxXwemHHY5kGWB2+nQyrnlO177KbPO1LvFfQ5xhhjjDHGGGOMMT6PDz08+9vf/vb7gY4jD6Zap2U5rEp6rf3l+t3BmodM+MNOxsT1o0Ou0yHV6XAsbZ3Wr8A2tTGX9uUhXq91XF1PDwiB+tz50JYDW/CoR2OMMcYYY4wxxhi/Oh92eOZBSx/aeIjUOi3LPYc40IdarLVuHuQgn4diDbbQR8+DIfBA6e6g63R4hq8+SMKGMXCNjuMuNtYzt8yF+DI25r3vuPLavMTcJe3YN2vPq2vMX/VojDHGGGOMMcYY44/Ahx2e9W91QcpdXQsHNgwPc/qQ6073dMCVaNNDocS1q/WTbfLsw7NT/nJlG1jLA6m7XNLHnVzXkHpRN+FaO1dx3/VojDHGGGOMMcYY44/Chx6e9cFKHvCkDtfM90Dfg5+kdfuwpw+LGuQZyORBVWMMyemQClt9eIbe6RAKkO16ScfU+Ru3Qx8d16mmd4dnxnPqG5zsMU6yY4wxxhhjjDHGGL8qX+Y3z+R0EPZI93TAJci7dneIBaccTrY5QOpDJPTQP3GyK9jOw7P01wdyaSflvLZmXUNypg6SNbyK7VTnMcYYY4wxxhhjjD8aH3Z45oFNHtIg44FS67RsgpyHU9pt3Tyo4vDn6jei7mJiLUm/cjo8wx5zHk7l4RUjD6NOdUlYy9wyF14zHuTuDs+E/IwH0Ev/XOtTXV691yfzV3Ejk3GPMcYYY4wxxhhj/Ip82OEZeBDjyAOu1vFQKYcHNb2G3TvdPGBKmO/fqjJGbODvyo4HUD2k1z18Anzm2tUBFLiubNfVeUbmYx7CWsrx+szhGXQd5K5H+OhYxxhjjDHGGGOMMX413nR4NsYYY4wxxhhjjDHGH4Edno0xxhhjjDHGGGOMccEOz8YYY4wxxhhjjDHGuGCHZ2OMMcYYY4wxxhhjXLDDszHGGGOMMcYYY4wxLtjh2RhjjDHGGGOMMcYYF+zwbIwxxhhjjDHGGGOMCz7s8Oy33377r3/4h3/4r7/+9a9/nxk/G3pBT+jNd+dvf/vb77n86U9/+vvM1+S9cXbP/vznP/9+/+///u+/348xxhhjjDHGGOPH8vLhmYdkDg4Lcv4zDs+0fXWAwLzx/OUvf/n77H/P59xXwAORq9g4eHH9PYcmn3l4RtzG2OOZgyMPmajFMzx7KJVxnWzn/n1mX3xWnFdcHZ75PnNvfDT6ddzVJt9vjEf7y550Da1VDvMcY4wxxhhjjDG+Ci8dnvkQ7IM1D7o+EHso8TMOz/rBX77q4ZkHILz2IYu5eGjyVQ/PkrfE6sFJH6hcofyjQyn3ijXOw5j0yesz++Kz4rziUc/M6yPRp/Xwfc58w1zWwnhOsuA6o2vIXNap78cYY4wxxhhjjK/AS4dnHjqcDkk8tPD19CCca4y040GXw8MDfeZofPhX1kMAbeYhST7MM8TYtMUwfu8ZyV0+3F8dBBiDhxSpRw6sazvXOvbWc958zaXjzAOlzJehrodAxshIveRqX2gjByDX8x1zz58OpVJO3+Zq3OpDzvVa7zP8vTfOtIl84rzD2mbPIGub8gzWJOezRq13Qh/GoE7avyLr3WjnZM865Zz7e4wxxhhjjDHG+Eq86TfPGP2w7EO0D8MeAijnOg/S4AM7+HDtgYG6Hji0bpPyPoDn4YcxsKaN9tnxZ65wJa+9zAe4zkOMxBjbpgcK+G77fbCgP3S6XqzlvHp9YOG69TFnfCqb61cYi7FC+wLurclpnXjyXrvIKq++9WEeeh5bzDkPXGOz804/kHpvjZOBHGAr7XPdcTEHxuae0PbVPoC0p3/1mXcNG84nbVMb6t1hfOZ6Ar/IZM1AXV6fsTPGGGOMMcYYY/wMXjo8Aw8nHB5A5KEF+MDswzrX+TDuIQGv6ubhC/c+bJ/WE20Ri9foGMPp8McDgvZh/GkHWp7rq3we4WEFNj00AOJ0PnPWduaRc+oZm3QOwL1x6xt/YI7Ie/3KAUr2J+OXnNN+x5yc5Dv27q065G5d0Gc4n7U7xZF6740TtJcxcS05Z2zYhK6te0cyF1EHeE39E23zlMMJa/qs3KmG1u4ZO2OMMcYYY4wxxs/g5cMz8aGdwcNxHlpAPzAr2wP5fIDOoW4eTpzoAwQPD3o+Y3a0D+NXlnnoAwX1e6h/h4cV2NQPr8yfclYmD0h6zpwZxqiMOYAykDo5kH/2AAW0k/3J+CXntG++Ym1ypHzGkzLmqA9yV4c55yFrp8xpfFSc+GGOV6+JQXKue9a11a8ofxqAXs6lX2mbpxyarNsjjKFrqD62rMEz9sYYY4wxxhhjjB/Jmw/PwAMJHo7z0AL6gZnrq4fxtHPi0boHCDyAg749FGDeh30PJbw3vo5fmy1vDnn9KsaFTe069J85d35wmoPMo3MA7hngwQwxNJ3vHX3AAxm/5Jz280DFdeM5yZ/iyXqqYx1dY7AGWbtTHMlHxIkf5vCb15JzxmasXVvzkczljlNcog/zUdYYGtdT5w5iRzZreIq7cx1jjDHGGGOMMb4CLx2e8eCdD7Y+QIMHCB4K9ANzHjA0yl49rJ8OHJLTg7j+nG8f6nR8+nBd+T58UP6UD6Rs4wGIBw8eGuRc22972gDy67h57RyAe/Vcz7pJ53vH6dCj66096w1tXzvWwByx1fEg27Xi3mvr4d7Juc67/TasvRonQ3+us+b6VR2Mzbrpy9qeYk39Jue5PslZI+vhvT65ZkjfP8K9kDl3nkBsr9gdY4wxxhhjjDF+BC8dnvkQnEP60OL0wOyDfw7xYTqHtiDnG3V9+Ic8xHDeGBkeJBhfx69NH+61l4cPd/m0bOIhgQcg+spaGY8HGJmPI8l5Y+4cQBnxoCQHPk/5XmEdjFX078j8IH1z3Tmm3Y7H/eWwb93HtCnGlfvFnjgy77fZLAElAACslUlEQVTEiVzazNp07Omre9a1TV3r2fEw1M/YGciesG4O6wfOQdtzZA7SeTquYmNcxTfGGGOMMcYYY/wsXjo8G2OMMcYYY4wxxhjjj8QOz8YYY4wxxhhjjDHGuGCHZ2OMMcYYY4wxxhhjXLDDszHGGGOMMcYYY4wxLtjh2RhjjDHGGGOMMcYYF+zwbIwxxhhjjDHGGGOMC3Z4NsYYY4wxxhhjjDHGBTs8G2OMMcYYY4wxxhjjgg87PPvb3/72X//wD//w++tn8u///u+/+xmfx4/q5Uew/XCNfWT89ttvf5/9b/76178ea8fcX/7yl7/f/bp8p33e0M9TT78jf/7zn3+J/fanP/3p9/3E688C/3wmjvGR9GflV3jPfqfvfj4T+L4db8d+M57Ze9T7Z34WP8N3iPGPwGd9nvkzwa/ys9r4teE9wHvhZ/Mdnm+ePjzLL64efEA8ehClKay/l8/8geln/UD4yg9W5s/rR9F5P+rlK7zlzfiWenxnPusHqLsPIHyy1n7V6fcBc9TZ8Wx/vhIfsc/J+1UdQe8tny+nPW6ffgWyL7x2rq+CjVc/c97Lo/cwa+R19b4h3rv1Z8HGR343fAbP9vgjc3nUH/DzoCHez3yvfYf3cn9W9mfpW3hv3m/97n9mL3w0+Hv2vd11sfbv/Wz4aKz/s+/R9+6ZR/ody2f3ud8Tb+ErxGgfHXc1Zi1ln+39V+fR3qJP5Hv6vKJ/WRNrjT1tIpM9wE7qPPPezj6dsNdX6390+nN1/E/Yr7wX3gt78D2fDd+hV2/6zbPTB/4zH9IfgR8gn8FH/ED4FqjlMx+en0Xn/ZG9fMub8ZV6fOZ++FGc3k8fwTP7Of1SSz6wiCf1sNPxcf/Z7/WP5jP3+Wdy2uO/0g8Cz+zTV3jLZ857eeST98vpfQT29yPqgB3s/Qp8ZC7PfMZeydCXZ7+P3sJn2/8I+rPyI/bqez/DTp+Lz/DMXvho8Pdsj3+lz/bkvXvmUQ378+Kz+/wRPz/87Bhdt659n7CWsdJLZH8F7vYmOfue7PclejmHDWvEtTaZswfodM9z/YpHPycQB2t3/f4jc+rf+D9hX7GH3gt78D0/u32HXn344RlrvPoml9ahMMq1LTnJ+AGSfrrIfoCknqQewwYjl/OnDydIuZThOvXxI8TTfv1wyzmGem1PrLP6d7Yha5H9kFPej3oJHV/6lOwfI220X8k5xqN6uB+uuMofe8SX69jKnJFJUpZhzqcYkFUfm9xnPVzrvNyvdz1NrmLq+rrPG/1B+s7Y0X8G9431YKR96HyNV139kRfkXM5nfknXzby7HsTRPhnaB+azb+h0r7HbPq9QFrDV+8+1pG0zAN3T/pWOS7IOmSvk/kyd5lXbyHKfvceXuAbIYkfskSNzzHn1O4eMI+fTf/sghhMZf8q1T2NJsmaZA6CPTtYBlD/Z7TXfR1znWtYSWq/r6XrrAf6JlTiVdV57DGMBZRn2Ar20n/VjvvvBMM6WFWxiP9etV8d3yg3Mr0Gne3YFtvWDPX2dYjjlae1aPmt6yhFSh1owTnG335TJ+BmijnFg+8p3ygH2ew39nLPuHVv6gK4vr1ekrPY7TvvT3OXT76FHuQJ+Wu/EVV24tk/MEV/mh5+M2femOM/QJqDDPcN15pL0wxB7ZY7EflWbttE+5MpXzjG0C8aRg1oRC/ayLu03643sFSnHdfeZQRzYZz1hzd5B6iCvX/Q6Pta6lyeyf9q7ijE5xYutnjth3dsm4NvY9Z02u2fmyHXW6hRfkjayduhc7UXouBhd+8b3SdJ62M19pA9l9PsW7Gf7ENaUyVy5d5zid41ruepP78eMRR1z1F7bynoRD/fYcB155rxPf6/aci9lngzrwKtzp5qyrixoX4yHV0h7DPH9YF7atF+OzLVJ29mrttHxcp/5P6qntrWbsIaMmA+D/Noewx64L3oeMgfsEHPm8RX58MOzbCr3Nip1Tk1prmSct7D6tRFuFMkmqOtGbx+9MRrWs6Hm4wYS7RoTeum3Y8RObmiu00/6NV9t3dk+9ekE8pm3PjJG7rOX3MudH+ymHUA28+M69V+pR/cwQSbtZA72rO+NtfcK85lH9vwUA7LWFB+se9+2We/6se7+ueIuJsgYrtCvPc9BXNQwfdyhje6lvbIOknmf9hy0Pe4Z1gb53gvWtfvS9Tj55J64wHhTp20SW/swngZZbdur9nWifQI+mLMO2Ms6dVzQsWU9Wp/7rEvyqm1zc926m3vLZhwph54xIdN99v4UO/L6AO5P/q9gPXPWZ9a/fSb6owZZJ2thbsaBbOaknDGn74T5rF/m3XXyXlq3sQbGAMYp3Gsjr5Oc7xgS5jNH/JsLZG7GcZXrVSwJ9UcuuYuvwX72Fr28F+b1c7KPTsaae6bXuCZHeyPIXcWd/tF133b86cv9Zz1Pe1Wy1urZR14zl/QHGRukLrL5HsNH+k2QU69jyPhO3OWDjYwhY7rLtWNFp3MX5nst7bJ2ulen48d3v2+ssfum3zfaRjZj4dpanPZE3iObteI642jufEHGfSLjBuvQuV3Fx336l+x/0vkDvtImZFyspQ/WtN1+jPcR+My6YsP7U4zJKWd0T/k2d/G5lrXg3riu9gIy1gqQ6XoKMZqX/rxHJ+/JUTvWRD+9T6441Uq/2PA6428yjlfRPrQf62Ru5p17AbgnViAWr8E8AFuneqQ+cO1e0Xfnl3YhYyeG0711Ro97ecUW8RsbsK5dQC5tn8j8gNy4t7653v7sCegr/fc+7N4lp1zQ0642gHt7xyv31qzriU1lu3/aTnJftC3m9cN8xqQtc2vbXKvrWtbqK/Lhh2fZeJLPQqtjcbK4zZWM8wkNfdQ0IJ5uCDGpmxujOeUnaUPSVtslpqzfST9BFxvQcdzZxuZVzEnbOOWavWx5QD7rLhk7ZD+k/b1Sj5O9KzLuZ+IiDuZP9QDmWD/ppi9yyX6DtuG0jj31TzyKCTKGxr3hUAdYU+/0nrniFFPmdopH38/kA20D+/bx1ff3yWfu84xdiAUdSfuQ8TQpi4+WO+UP7RM6V3ORjuuUa+b3jLy8ajuvJePPvjzSuwL/7pOu7al+KcNr96LpnCHjPvUzUb9rhd6pDnktWTNs9DpkHSDtp75kXq3bYKtzPMWpHexmrpJ9tTcnv4/iyXzSpnCv/mm9wd9pPNIDc01OtcFWznVcp/eSOqc1YR5bcpXv1bx9SNJf+360V5HFJvO9Z6T34ym2lNGmnGK+ArvW56oGcpdPk7buck3/wPWzdYH03+unfJCnV6caZZynmM3/pPvsngD0M65eTx75gq5hg6w1glNduFem5U8xAHYyDun44FRP/ZzkO0Zl4bQPniH1Tj6Tk49T3U4g80o/sza8dp0g84dTPa9IXXQyNubN6WSz5U+cagXWmPFWG8+QNe0c3NfZ75SXU+6SNeD6JIeffA/mXjnttdNeyhp0PU7y2nzVlvFIr1sfXu/InPBPjawB9qwZa85D1uPZXmQPkrYtnROk3ZOPZ2M6rWd8V7ECelnXU5zm9KivX5VPPzyzAK1jYxinTQEnmUcNVb4HEMtpTdt3m8H8TpBXbhTI3Ntu5+AmStDJGLmHrvMj29jVRscobeNRLzs2x8k+do0dkOm9A6n/Sj063yZ1GOZ5iqvtGMdV710/6WJbX8h0zpnjaR2M2bonj2KCjOGtZN8fcdo32e/uoQOZky64Lp1T1o44067jqh4nn5nvqS/d66w3nHQkZXv/AXYzV2mf0H3pXDou13sYK6+n9ayNvGr7VBPyN/7sS8py3TUSa5LD2nVtT7KMlOGauY5TmO/eZA9O/UzQt2bImS8+tZvzXGeNoX2YR+6DtAepg5w6OfTDdeeYnHLkvu2lHWyf5rLOzCuTOaeOoKcsw9zbJmTNT+uJe7jJHt+BTNem4z/JtH3izPwY7gleTzlYv3yvtl3BfscA2DjZxi5r1kcf2DCuuz2AzCkOeCZ3hjJcZ47mfcJ4czy7F+7yAeLJeW3d5YqM/uEuhq4LtP9cP9lS3hr1cA8Qc+8HbDOP7ilG9Fm72xOgb+n15JEv6Bo2KQunuqQN5E/jBDqu66Pzh1M91VE+6Rizt+nrEdhA3qGNU4xJ+hNy6Lo16HSeCXHjNyHX1OEamfTFfeZ8qqfoI4e66FztReY755Y/caoV9xk/du5qd7LxLJlD9jX3UM6f6sPIevZa1gA55jIfrn3/wJVvYT3tO6xB1yPtCfLk8qqtjqfXIWuUeSXUgTVk0efVGhIr915rK0f2IqHWLcs47cP0kxBPy2cNWct+Az6wxehap/wpZtb0Z11O6EOI0/xyoM/oGE+9+mr8tMMzsUGp16TMo4aylk1LHjUk7TSn/IS8ehP1Jku7nUPrE2NuJnS97zge2Rbsn+ahbZxyzdq1/B0ZO5zia3+v1OMqX8BOxplxPxOXcZzqAcyh53qSvrCBrSRzPK0n2M56wKOYIGN4K/jt3K44xZS53cXzTD7QNtJ+7tETrXvymTZOfel9kn2Ek46kLHEQT9K5SvuEzrVz6bhOuSYtf8ertk81yfizLyl70gP9Za3yvmt7qt8V6GVd5VSfjPvUzyT1eSWezi/t5bV0z0VbXmddMq4rfWnd5pTjKc4T5uz1qa/2yX3U8eAr4898Tja75iefcrWeNu7o2NDJXKjRyT56af9UY7la01fC/akvV3me3iP5vs5rIA7t53Vzl0/2D65iE/znfjjFLMxnXbOPj/w8yid109Zdrukf7mLoukDm/kzdlL+rEZxiNv+T7rN7Alr/rq6PfEHXsEEWO3KqS9po+WdA1zg7PmC966mfK/mM0Trw2rFfgb/cD7k/Tj6TU/97fzWsPYrNPJKTL8j4sZs9udIxr5TNe3Su9uLJZsuf6Lpc1bbjSnL/vErmANYtY8+YWr6h1pnzVQ3047XvH8j9e6pH7++ma3qSxya5vGqr4+n1xFpl7OJ+4dXclc14uHa9OfVCu89wZfuUU9o9+bCej2Kyfol16OtGH3JX+1Nf7+S/Cj/98Oyk16TMqeHZRPz1ZhF1r3w9ahjx57r54Dtjaj+9yTqHXu848GNOWQt4ZFuu5qH9tQ9IGXp5Zas59b3ryHX27JV63OWFHP7BnLTLa/o82Ul9ZFMe/cwLXWWtj76uaqD8XQ6QssmjmFgzhveAzfQD3Of+AGucsuhmHa7yPO05YI76SOeUtbWObUN6H518psypb90r1rM3Jx1JWXLomnau8ihOaJmOC/CXOknvnTtetY0ssdk3YzXX7GnWTzl9cY9s56p97aUN4T73zRVdV0EXH9J7jfXuZ9I1Q5eRc12HtG/Op/2Rtlsm4+qYmyv7csrROB+hb0Cn+wPmaHxds6wPIGuvTjZTP/2fuOo7OtaE9ase55q+jMf7U92ZzxzJ71QbYC1z4B6bbR997o07scb65N640csaZE7q6SN7ga2MKzE2Y+FVH+h3PTO2BtmUR/bKb/tMu95fcZdPx8x19zn9misymRfXd30+1UW72Mw+nWylPGv2qmEe2a5N7qX0xbWx3e0J0JZ03M2dL2A9a9j0+qkuKdP2n6Fz4to6Q9cPHymTOVq/jtG5rKWy6Uu67shlHa/0wHhdbz/Yzhr1/RXa7ThO/UNGOWx3fU7+XOMVsNtxX+1Fr5X1PZDyJzJOaT3jMK4T9LZz4h6dO/3MAZTNua5L76OENfuh3kk28+Y1Y0fH/du+hTn9NF1T5LQn6NurV2x1POR22ktwFTu4Zo+A6/aH/Y5dunegXXO7Az9pm3v0tJs2uLdGp5xTnmt7rq3ur7Z4TXleuRfulc29Bdq+q2/7ydp+RX7K4ZlFd2SR5UrGJiQ024YC96mbm8HG5DBmbTNOMUHqpQx55lrWoePrHDIm1sB7BrbNoet8Z7tj0nbTebcPyF5C94dxheupn3rZH3ilHplvk3mpZ614Tb8nO/0BwL22ev9nzNhNX6y1/JVtdE9xX3EXE7Zyb7wHbGVMGbu4b3JvZI0h1xxw2nPAnHsAOqeubfbBoc2sK3Inn9Taerdt6H3CetbipCMpSw5dG+xmron113bGCZ1LxyXMI+dIG1zn2jN5JFe2rUnazx5mT7t+/V4wv9xH6KOTtXMt83POoc+cS99N1yf3zamfCXazZsafZB0gc2SYX9ekc8w6dFzEkLoM82jd5irHjpMBXS9tZ49b91QjBjEyUhb75t77Brrm3KN3yqFrD9ZZkMlaJxmbfpVFzzXXxRrlnHE6Mq5cy/n00XE3rjtyH+d81sn8lO16Za8cQi1O81kzbeWcI3uY83d5pk9qRrzP7gW4yyd7QP+4l6tckUn/XKdecqoL175/8Jn78GQr5UF7Du3ySg0YrmWckHpZr0d7ovuT+659iOuM7k3XsMmeEdOpLm0j8z75BN+jjqxrrknOERM+1en9zXzHqL51BWuXc9I20WfIKcaEeqR+18eaZP9ypC9RNnuScs4xMv/OhVhOPYG0jUzWmfu7vdhxMVI+wa6yqQOnmhjDHcSXOtbcXpz63DkAsWVdrV/q68Nhnh171iDne3/mGvG6fvINzrceWHtJe4K8NX3FVseTuuSZe4ChnRPElHGp273Gf9pU59Q76B4w2qbknumapX7mQZz9/kFGH+mfWNFN+bTNPH7dI5D5pl7W1vp3nFdr2EE/c/yKvOnwbIwxmv6yGgP4YuwfiMYYY/xcTg9X4+dCT/r7kgfJr/4wmVwdFowxxq/ADs/GGB/CDs/GiR2ejTHG12OHZ18Pf/NC/LnqO7HDszHGr8wOz8YYH8IOz8aJHZ6NMcbXY4dnXwt/hrr6p1vfhR2ejTF+ZXZ4NsYYY4wxxhhjjDHGBTs8G2OMMcYYY4wxxhjjgh2ejTHGGGOMMcYYY4xxwQ7PxhhjjDHGGGOMMca4YIdnY4wxxhhjjDHGGGNc8G0Pz37WXwn67bfffh9fjfzz1vvrdj+Pz/xrk/T1u/1lrO/+17z2Xvq1ee9fBftuf1UsvydO/Ap/6a357B7x8wCfE58Fnz93PfsIfuTn3I/y9d2/e+RXfE++yke/h1/ZG/sZ4PP5ju/VV2Nm/zI+O0/sf/b3RfLdP58+Mn7/Wu4zz4CvyP4KfMY+eY/N98bzQw7PCPKj38z5wUUBPqox2MXWFR91ePZqzP2B2Pq5/sqXfdv1Df2ZDwM/klMtyNm985FQx9wbXVuxxo6uNfe5nja5f/bD9pGfHwH5f0atfxSn/TPejp9bnw3vmWf69iie966/BeydPjc+gqvPJMG33ymfiZ9xz3yWvfc7965H731/f0b/G+y/97O7v/O6z4/q0Pqv8CN9JZ/53UP8z/akv4cZr+znrt8Vp7p+VC0fYY7P/mzyKh/9Pntlbzzar89g/M/08RQbup/1nfAV+Mz36mfxSswt++zPJ28BP5+1V062n93Xb+Uz84GPjP+Vz8GP+sx89rPh9Bn6mfuwyTrj85nvwEdyafNV3qML+82zF6GRzzT9o3n0AZLrr3zZf/YH08/mI37weRb85A/UV7XlTdtygjzr+YHKflOe62f7defnR0GsP8PvR/Ej988fgdMX+M/kUTzvXf9qPPq8J5f3/EDxGbz3O/euR+99f1PPz/x54LM+f7rPn/k59yN9JZ/53UP85PEMp4ck7l/5Hn/mPfmj6nriox4Er7h7D7+FV/bGj67rd/+Z6S18x5xfifm932GvQEzPfra8ysn2s59Pb+Uz84GPjP+Vz8HP/sxsPvoz9FU+Y5+8x+Z743np8Oz0JZI/RNgch4GlDG8CPkR4QyjnGrQNxukDKj+4Tpsw9TNu7Sf55uwcMx7m7z4EmU9ZwabzDOiYiaHlXMNWzhPrSf+ZHBjZl5xXP2Ug8+o17jPu9HtCOfWE+HPNvDpPyB4QCz6JXV3Xco5hbM/qg/5znHI8xZk9EeWyhnK3Jt3bKx7ZYp51R8pxnz0lD8Cvc4Ie8yd5IP+8TzlG+u1+nTAvR+6hjkMy7oylYa3lsId+xtY9Zb+4xjCnq9wT5VlDNm21nyTzbFlscJ95Z52blMu9n7QNayKdq/bSZsfMaLCLnFgTYQ0ZSVsp1/GwlrIMbJGT186/Eu9JP/3CVX3VdVjfrMHdfr8jdbJPxHa3N7jvvIV5+8G8dltee8hlvqB/c5erPJHPee21fOYImR9rvDbOO3JftV/8nUBH350v82nTmP/X//pf/8Mm99lbbaGf/UmspSDPnGSNtdd1YyCHb3Nxvm0zAPmWdS35CF+ArHInP3CSwSb14N61rDGkXtYOUo8hOcdom411yH5jO3PBRtrMnvf9Va7OMZCB9MN82um4cs+rfwJ7KYdN7x3abFkh3+5N7gHIPM1P2mfXy3rq01wd7o0rWjZjb9/2/2TT+netIW2Ye9aDoT385z6zHo5cQ8f8Hen3qifJq/WFlMfHFei0nLXL2DInSD2GoGf9ABvZB3MB1pBNW5nbHY/2UNdcu8jkPHKpq93UT7uAvGuM7GfrMbIeyV1fs/anfdH11wfXGUPr3sWedP2Qu/J5koVnapl5GlvWIX0iK713Tv3V3lWOj2TTt3Hbs4T8rDOv3Ev60EbXiwHEoAz0/sj8keU+7aff5q7O2GDOfmUNMl/l5M4mZGzWRx7pvsqHHp51EyXnDdp7XrmXXEO2/QlrNr0bwHw2nTXtZGMkG4Tv9JnxqJu25WQXnDc2bOHrFHPe48P8IGOEk/4pB9YzH2Tyvu0Cdt1UxJHy2E6/XOc6121Pek09YshckcEudJ5ATPage6K88Xc/4RX9jNncT5z8nGoLzKcPubMvxvsMV37IMWMlxrxHp+/TDna7ftk/7s2bV9eUtZeZi3V37QrloetFzHkPGStwf+rJqX+gD3U6B2ynnvKsZ36gLPOQ64/8JOkDeOWeecAP9/rB5ik3oB7Kacf7JOuGHPbsK+Q6a14D98aWOZ8g9uwXuhl7rt/5Yd74rJeknvFos2vwKN7WB+61f1ffjDfJ+azrs6CPLzA+77GX99jmXrhGX5DvOmY8bd976LqbP68pB3ndetlzYT1rx711RdaYgXzSXoKNzBcyZ+gaXdG2sJG9yHVejZ+4uc8cc/0K4uo8tQ+53jXMegG+mLO39sfYU9817+1r2kve46tzPHElwzx2raN+BR39APfGxOtVLeGZ/oj1MT/v1e/8vReurR8xeK0d77GXMUPWsvPNnJjP/FIv6dikcwTsW08gNu/thffaVb/jQVe/yHRv8h65rkP6Nta0n3Sd0p663QNeOwdQNuUAe163HnF2bMi7X1hHXtQ3JnTTXtZS2TvQy/q9Wl/IeJNTbmBO6rg/BHvZE66NoW0y7xrkOnrYtVaspewdyCEP1Ag7XdfuqeA348+Y2hZwf1UL7o1ZXfNR1jiTu74+sy+AGNs2emk363QXe5N5JO0TmawVdX1rLXs/oOd117ZlIWsI6CODbvNIlvvcI9ybN3LmALmGTdfQT7nUI27uE2xgC1zP/LjXD69pj9e2J712qnPG7zUgax1S7pFN7s0F0s4j3bfw4YdnBpukDIXIBIEk2EBuVjeTzTyRdlKvbUDGfbLZDVL2lG82JNFuN+NKvuPMGAA76bvX7/RPcUvn33Yh8zjlhG372evYuqtP03mIdk/rWdOTXXIyvkc9fKRvHHAVK5B3+znVVpjHVtq/65vcxXDi5KfpGrRs50GczEHrArKu53XWXdxL5mXdn6FrkfsSTrW6qjHzLQsnee6tDzpd14wjZZ23lrxaj0d+ktO+ytp2na3DM2TsCXP20RwyXmv3aD+c1hPWtcs1eaBrX6zJIz9X15D1OdlB1hqc1pNHcTRZX66zT5Iy2Lmy9SzER5yALeJLcj2vIfMjJnsjWUvJ+NH1Outyqpu4X+15+3gUx10OTdtq39I2r0hd7JKz+ROftefVeJUxDmN4RMpxTW2xaZzcp2/9Qedzqin3yqT+qZ7pq3mPL2rzqBZXMsy73wQ5amXteJWMi9fMp+V7/Q51c6TfzFfSPvJZvyTlMn5J26xjS+58nHoMznc8XZ8THUvHyr12n40Heu0Z3dPegFMeGetJj3vmATmvU+9RfTLmkw/s2Ku8lowhrwG7xmEtsj6P6Pq1fq/DKQdgvmXhJI8c9TrZz3p67Tx22GfGyL31yj0IqXvHoxzbLmSfej11MxdBFhlAzmtBnphOdTvJn8icvLZmV9zFIqyb6zPywvwp7kf5PHqfPVvLE3c9hH4vnvzLnexJL/PCL7FDy7bdJPO1xwlr2j3ll+t5LVe5pl9B1jrnOq/mCVdyj2zmNWS+j3TfwocengH3BEWwkjIkkGvQBUjZ9idpJzeT10nGnQWVLGzKct2xnjaYaDtzQLabBhkzZAzQcfb6nX7mAMwbl0PaLrCe/dCHpE7KAvOsN8icemkeDbLk0XlC9qDrBHe1gFf00U1bp1jhlHfauUKbxHGKtbEeWfNnSD9AXNznkJSDziPjPNWPdWuRdaHm6c+BPJgb46pu5pHDveGekbSX46rGadv8mWv59INs7k3IepEz18gwz6v2uNfOIz9J6knX2f0N1qHjBNdynHwqB9imPrwiy7Wxux96GNtpvzSs44+csM+rNVT3kZ+sBzZYE2JlHU7xoHe3npzW8afvR/UlFuaUh+47a8hY40ecasMcZG6CXddTFrLmxNQxsAfSj8P4cy9mXl035tsGviFtwEmWoQzX6kL7SjqnzDfJ2O+gvsjhk3h4tbdZZ171yzp+eWUefXUeoU106Cuvpzp0DVkzFkAv6wCZc+qj1zUi3t5X8h5fgF1sZD7NSYa5rqOx2OcexsXraV3bGe8j9KUuMWVc5Np+GNrn2vqd4lbuVNeupba6h2kvxwl1GfruHKXraCynWLOmbavjzX47hGvrBVy3r9PeAPNIMtaTXwbzrmuXV+e7PllDhzGfYsvacJ35QfY5/YK+JH1rs0FfGYdwnf7TXo5TfSFtW49Tzqxjm9H9A9fBmpAPtni1Hukn6wTdlytOMWTM2MROD+vbflP3FEPKI9d2GcSEnbQLyDN/gvm2I9hz7mpfnGwjbx8gc7uL/YTrmdPJJ+tpz948U8vODXnjUT/HVQ+h34sn/3Ine/LLMC/0uIesLyCTObUNa5c2JG2RW9cZu8bQfgF7mZM8qjPr+so6pD9IuUc2uT4NeKT7Fl46PMNRJgbdOGHepFPmUQMyaQYFPZF2svh5LdkQ15NsUMrmtZzeQA25GMOVfMeZMYA2pNfv9DuHtPPILrCe/fBasp+9ji1sNu1XOg/pGHI9a3qye1ULeUUfXdYdmWuCfPs51faE9bQWVz7gql7PoJ9He6Jj6Dyypqf6IeseyOus+x1XddCXuXctzE96/VmyPpmrpJ9TnLmuPq/WkHtjk0d+ktO+ytp2ne/qwHz6uPIJrhkn1/ghFuM57Yfk0TqYH6/EjA7X+oNHdtQH9JB1OA8nO/qHt+STvlnLel7Vl3l9XslgM/t6wl4Tl+R95ia53rqZHzHZe+m91qjf+z3tpgwo6337OMWRoHuVQ9O22re0zSvsPa/2UHsdszadR4dBrqf+n7A2DGzph2v3ICgjnc+pptwbR+qjh35y2lfyHl8J9luvSRmuswZgLFd9loznxKP1pH15b02u8pWU5Tr9Zhy8dn3atvfuM0kfz4K8eXWOQO1PvuEUa+bS8egLkPEacg3udOW0N+CUR8Z6pSepn3by3uuMMe9PPrI2eS3Io9fXcMofnDdG+Yj6PgMx3tVVPyf7WU9wbzGQZx7bXKfd3IPQdq44xZAxt92m11P3FEPKdz+TU92u5B/1VZw/1eRkG1l0JGO6i/0ObLrH2wbX7htAzvu31DLjT7+Q77W0I7kOJ/9yJ3unJ+qTw1WMXGd+me9b9nCu57VgL3sv6VdStte9x/9pvq8lbV7FAo9038JLh2c2WIcEw302UjLYbC5zrCXaZCD7DGmnNx423ASupd2MmVfujZV7ZdVt2d5gTcajjrFxj6+UgW4utWBdemPf6WcOeQ3YuLMLrNtj1lLffCRlIfvSIJs5ahf51EEmfXKtnnUx5q4TZC1O65nznb41foauM2QcglzWW/+8AmvtExvoQcfbtZM7Px1r+8x4oPNIfe2mL+6NFz3jU9Y9e0fHAOoLttMeMelX8J2xPUP66VpB+sF2rjOfMQL3xGE+6DCyb4/8JPowb/dp2xfXT3VPPfM++QR7adzYI8bMDZjL/ZLcxSL4x2bWAx1yytju/OS+Q+9KzpwT9JR/FK/6WW/ujZPrZ+qbPq/6nn1FNusjHS92Mgb85HrbYS3vkdcnttqnOV3VB9BhZI3U62sgpo7RXgrrpxoBsimPbNpP2je0/lWtT1h/9I2f6+ydcO8aEAv3+LqrZ4KO9RVrTdzS/pHJ+p16mzKpf1Wz9Je8x1dy0mtS5mrfED9k7ZtHPe98rYm2E/dE9jR9q3vV87Sb1+pZN++TrqUy5KYdQKZr9YjOK2ODrhHrxvJoD6Cb8aDLgNbFpmvQcQBzxmINrvLFtnGao/68b/sJdpFP+1mrvAbySZuPakMeyIv5aA+/p73ZdBzylvoinz6fIf2g2/1IP8jZE+A65ZFDJuNWJ+PiPu10Ddpugpy2rKmy3nctpf1mvqc+pLz744R+rRN2uc+c5VFf5RSPdB6Q/iFzu4v9DuJEF9pn2geuzetRLa2PoJvx57W1vYoDuO891/7lkSyxtP2E2NVJmDPGvLYW7oVTbbKW5pu95F57XXdoeXlUZ+6NC/DR9YCUe2ST2nV88kj3Lbx0eAYGwTBYErcxjkwiG4p+J4h8FiDtME6knd4UHYuNEe5dwwY+sefanSxypw2edWGYL+SatjtmbQv1YF28Z2D7Tr9zYE1d6yttF7jOTZX6jKRliQH5E92X1CNe5zN2yBhZw4c9cC3pWmrbuNB9Vp9XfTusedL9gK4bA389n3WA9pn77dRb82ru/ORa74mTbNYzY7B+GXPGy3zGh65yDmrW8+kvMVaG19acmNzDif1PvSbtMsy/6w3tp+vcuC7mmjae8ZP0Hsl+kUvmeNqbYiwM/BHrlc/staDTcYM2HaljPU56YLyZQ9dQtO/QD6/oSMtp25wS9J6NF33mkW/bcFVfc3RkrMjZg5RJ//hInSRjQQY994f+027uC+47ZmE+76XtMdKm8eQe7bqTj7peayNrZV+6fgxrBjl/6nFCTqx3D9Q/5XwH8qlzyh+sW8d91dcrWqfrB8wxJPcIcqfecm9sqX+qJ/7tTfMeX9hVV/3mSga/XUvWsw/4Td2sEde5ljETq/PYsybdYyAe1jJ25Z1Lew7XuNZuyhEP+Vk3MB/zzloKMpmLdB27dpC9ZKTvrBeYtyNjQa9j4D7tpa71koxVv6J8oj5DP6f8oONGN2NNWykj2GYuc9GmPc06Egf204Zr1qtrk7VmaBewl+9F44W7/iWv1heUd2QMknYZWY/uB+unmjBaFnreuLM2zFlT6L6gn+uJdWSc9pB9z6Hd9pv5dgxwkm/bkmvqnWoP+ExZ7bT9q32RNVCG6+xT5gZ3sUvaZWTuJ5/UP2V9fz5Ty6wB9vK9lz1kHll9th3JWIw1/SePZHOdkf7MrWNAxxhPdcy9YO7oQPcq82doF1oWkLF2zV2dWcu4ALm233J3NiHX294j3Vd5+fDsMzGh5GrDvsLJ7hiP8IMoOX2ACHuMvfaZfMT74SM51WiMrwTv19MX9Xu+OH823z3+McYY46twOngZY4wTX+rw7HQwcXrweZUdno238OphLvv0sw+2vtpD8w7PxlenD7W/+w/JP+JzZowxxvijwHfqe581xxh/DL7U4Rnkr9YxPuIhYYdn462w/3I/Xv3WGXz2Qzn7+M7/z2CHZ+Or4/syx35ra4wxxhhjjPEKX+7wbIwxxhhjjDHGGGOMr8IOz8YYY4wxxhhjjDHGuGCHZ2OMMcYYY4wxxhhjXLDDszHGGGOMMcYYY4wxLtjh2RhjjDHGGGOMMcYYF7x0ePaZf1mPvyK4PxP8GvlX5J75q6S/0l8dJQ/y+SzY61d/2fIz64jtj3yPaY/xmfX6aIh3fxFxjK8D3zEf8devx8fy1u+jz/weu+KzffIzpD9H3v2M8FE/y979hW19fNZf3/7V+Bn78b3kc8t3jP8t3L2v3sNn2W3+KD9b7pn6OagRe+Kj9sVn1P279pKYr56jvzs/5fDs9CWzN/rrPHqY6Q+DX+nL/bO/aO/sf2YdeQ98pO3PrhPcPUC8ldy7fDY8+gDmffBs3T7qc+ytnN6XH12/78JH5v6z+/qr89GHZ8+8r1/l7rOIz1bWHA2x5Hq+R+/gc0edj6zPs7z1+yj1rNuj74r37oG3xvoM3Xv8XOXzUZ8Vd/sN3x/h4xVe7Q/xfZWfuz9zb4h9f/a9zWdC1qf1c/2V+B/Z/crcva/u1hrfH8+8Xz+S71Ln99J7LPlRtf7Z+L6646P3w13d38pn2PwREDOx/4rs8Owb86hm/aFwqvt35TM//LF7t88/s44fnddHfzGcuHuAeCufGfdHfY69lR/Rkz8iP7uvvzrvPTj5EVx9FvVnOnslvzv53O0f8p7ZS+hkTbj+yM/BZ3jr99Fb9N67Bz7zu5O4sod336Uf9Vlx9933M36mfW9/fiafuTfeyqMe5vor8f+MvfFR3L2v7tYe8R7dV+D9+kf4+etuj/2oWv9sHn3O331+v5XPeG9/188LYib2X5E3HZ7xpuOVYWGY6y+OU+GYU5ehjpuDe9dyQ7vJHXcbiR8elNP+6U3Sb6z0nXGTG/fa1ffJjyDvmsMP7K7B3Ru37SibsTLyy6Br5bo9Sv9dx/TXOSVXuXdugv+T74w1a84aPtJPxoqt/PBPOUaSOaWPK/DTuaftXmfOveSQ3jsM5lKetZS9Ajl9o2fPT7mf9oCozzjV3HpZX2UZ2QPovBnuUfRzvnWTzAE5XjM/hmT8zqNjLuae/l3rmBiSMeQ8WJMcxGfP1DVHc3DA1fvSGiaZY64hy1raz9q0D3uYoItO5mvc8uoeSZxv/bQpnTsy3SNhnvVE+dZJvexd6yfG4uBeslZXNjp25dK/7w3omNPfXR9Pe6vrCPi1r1d9a1sZX9aDXNwzjbGmbsuiry3nUwZfyGQ8qQ/O52hOsQB27Udzt/YIY74iY005+tD9B3L2PveD964xBDsZvzVwXMXXesjqs31xn/uYYX8e+eu1u1qzpmz2/xRPQ3ypg62usftCe9I5+P6Akx1RT7v2D/t3eUL2mtilc82cqB/32QtjfbY/p9zgzjawnnau6DisDXCftcwaMe89NnofZaxJ1rHtOc+A7hd+Ws41bOU88Zz0jTPjh6s9+4xdeGsdG207jAPufFzp4cs+GEPnylDmat+oI2m3yVwZxmmMuU5OSe4PY8kaSM8Tj70FrrXdtcm4r/JNmE9faRuyLznftrNfXQNGxi+pzzD2zin9Nlf9gN4LuZbzWbPMl6GOMaUN+ulnG77sk7qudYyMpOPM9xDXuSbGo+1Tjax72shet99c036vZS/Vt365vx2sIZe1sS7tI3NAtnNCxjiwcZdb2z7Z+1V40+GZTQAL5HUWkgLnG0SYYy2hwOj7JsFHFp21tNW+hFiMB9w8fQ34MBd8ZV7cK4vfzBO4zvu0zWvml7FrS061EGLIGmA3dTPGE12jzsN+XtU865Oo12C/a+i9On2fdri2TubasfIK1Cxls4bcm8ddfZ8l8wDi6P4yBPn0n3l4r74fNuZ1BzG07F3u0PKdC/fGxivy1hWQTfkT5uA+AvN0Tpm0LcpK55kxdH6S8/rqOugbu+kP0L+qY6+lLWNHRpjLmmEn75HPnnQ8+Ep5rvWvrOvmqj18ZSwnWM+YtZk2On5l1TX/E6x3va7s61vQy/uUxWfaBe6NpW0ButgQ7jM3oY5pmzy9P9k90bF7b3wZizZ9f7SPvEbfe/utnpxifNS3tAvcZw1SXvtXtWMtY8o64zt7ICnT9rXJPOQ+ULZrAKdYwPnMT9L2q1hX65zgyzg6Znye7rNf3QuGIM+Au74B99YxOekpx3zakOyZ3Pnr2rKWPhNk1bNfj+K5Ax1sCHHoG7u5ltf4yfu2kzkZJ6/dsztaFnvEZFzmDdznvuDeWnSs2Ml6Q66fctPWne3M847cl6BN4Trz5trc8OdaXkP3Sx7NGy/28NN5EGveU7uMn2vjg5P+KX7WM35k8v4ZuxkHsqwL12mP67SXIEtsgH3tPuPjpIcv5rvG4JpwnfsRG95371pXkMs4s0fWLdczbl7TB7rcY7PBhjXELvGk3VxPm+nDeLImJzoG7OoLe/huOpeU0682lb3aE11r9XMOmeydPNMP4+BVG9jLeIwd3bSHjHme6ok9bWKfde9P/rV14mS/8+baWJXPeBvW0mbnoy1gLe+RswfI6odXZPVvfvZZsGWNuzag/lWf0e3c0h9yed/xp3993dXqO/Omw7Mki01hbcJJVmhcFhzcHIK+Mif59HVHynWj3QQ2mVdJnyf/TfrJa8jcOk8wjuQUE6TsyVbSdk95cK9My3PNXON8yp4gNvfGyVbboGbmk7qS+RI3+fQ1ZO2Y9/otnPrQdew8MteWPdkjr4z/it5XcJc7ZGwn3xnfqeb4y/hPnOxmr+QUP5xkM+7UQ461JmM/xYO+PrI/clfHjjvj7f6eyNggc4OM5xRbxnJax7axc52+TnQ8wD3z6Use7ZEG/cxP24I9bXQ+3YeUzTgk5U+16VhOMidSzuu0c6Jj732DvvH3GrS+ZE+8brlTXln3u54n5nmq9SlmOO2ZlMVHxwYpcxW/eXZtjLM5xZJgh/XM7VSHVzB2xp2djLl9cp39MQ9JXch6Za9e6VvLpg/mTzpt687fqRcn+SuQQ97rUzx3pD5kPFm/puNuO1zbK2WJ7dm8oG2KtUtyb/Q+gYz1pJ/c5XZnW71TzNK2hTn3VV4DPo0X21nDlL3Kyz6mTbiS7xjJlxgEOxlDr9/pd/yJccqd3fYhzJlnXkPWMbmK6ZGPu1yYx9dJn7W7PUKc7rGuySNdydhOeRCbte06gzk22DU2rtHLGpzyhYzB60d5dAxZF3RPvu5ySX05yUvX+qTPeuZ/Rcqd7ED3WrJ2iXmd1vO9fbKLf3O78itt/ySfMi1/4lR3dLDdpL+7emPT91za6Xo/qs2jPp/W02faB+sBz/r7VXj34RmFtzi53kVOTpsEG7nh0hbyXPe4so/tk1xu/IzB+R6un+KFKz/kkfKsYQPIM3Ucbk7JTZlgN21lzZq2e8oj7WU8OU7YH4b60Pmd9oZwn/Hlnjm96Vgz34yb6/TpoIaAnHNd50ec+tB1bLup07KuGRs86qNkfeRR7lwbm757GN+p5oBPZU9c5ZT7Aq7sn2SxZ9ydN3aMR59p+xRP2sAu68ldHbHd/Tbe7q8QS9rJvLnP/ZLxcH2yp84pdmwTo+j7ZAdOfaA2zFu7Hto66TbIZ34dX9as82E+90LKnmqd8qfaGH+PE8R4JadtRsaXdOy9bzM+5rWXQ31ee839nD2yrqfcs+6nvnGvnRzYwn/Ldz5iPMYHLZu1VS5lHsXPdcumPznFcgJ77qX08x70rS3jzMEctE+umZPOI3XBdaBX+R7RV47shaQeIJc+WGMu48qewZ2/jFHaZ6J8DuTlFM8dyKc+oI8feyOnPKx928kcMuZn4wL0s9ZC3Xovpr/eJ4BvbXV/4NncHtnOXDtGcL1JH2kP0mfmCZlL6yXMG5d+TnUEYzR/fKectqTX7/Q7fuaNyyF3dr1unq1jgvxp/pGPKz1ABt1HMQp2lGdot2t90hX6mTaQhayb5L7BV9tE/rSXsiboI8Mr+lzrE5gzFocxaIeRPU5Yu+tf2leu65jr6JuzIH/lv2t90scu9k8gmzFYm5Md6PpJ1jwxPtetLWBfH6cYM++7HKDtX8WJDGuneJpT3bGJPrCGjRxAvrkHkux9+nafCH7ucj/1J+VY7xhYM/b/X3vvcuRMs1zZCkPpKEFPOT2SHDEoCQctyb22yF7dm5semUAV6u3LLAyZEf7Y7hEACnl+8sveQ/YDm+7dFO+38NL/8gw89HlYGtcTYrjpkLkm+xPEyc3tzTYPc+a7e0Oc9J7yEJd4jin/HSdNzNnXu1hpC1Md3DMPbf8I7hM6qRNNgjbvcz+l83UPMxZkvak7r6/ApjXcMe1D97HryFrbdop3t4+S/ZG72lPblDuZep70/sqjNU36YbJN3Sc/fOxtap/0ZIzcH7nqI7Gxd6SW3l9gPfuU2oAYp/Myact6pvWpf8D8qW+pB4wx9S6ZfBv8s77Wlz3renof2rZ7nfZTb1rLCWKk7xQLnJ/609rzzEHG7LWkc5z2xHnsvU6y71d7PpF9lyvNre9kSz7jps3U79THNeuO7HNy6lWT+VLTe7Gm3BvJ++4917k/XUfHSv25V9O+nWjbziHYqDX3DK7yTXtxZY8t64Jd3kvquaL9U0/2z2t1tu6OkzWkLXPZmys6pnR/Ic9GnxMgv/vW/s/UdhdbjHGaN7akbftlzuwrqJ3XnD+hPfmnPkJrJHeeJWNIr1/5p36uM84zcTuHMEecvobsY9I9lbscJz9gnnX62zauCTapK3V2T9pX8Mk8qW2qI/e++wzdu0QNxrdOYhhH3eY89dL5KRfxcz77kpCfGDDVIpP/lb11yuSffUiwzfm0m+JA77Wcepd96/Xc3ylu1n3KK51/sk+btp+Y+o4PsXM/IfOd+g3GZKS/8RzZ+6mWaX8yL9e9TgxiQfYesh+P5vstvOnhWTaPexourLERp0MAU5M9HNI2nedEx2m9HhTm8w2AX9olebjkKg9rJ63MZ11XEIch5EsdraHBNnVMdaQN+jPfI+SbB//sIbGNN+0598xL+lMX62rT3z1L3d2XE6kB34x3BbHVZb2Zr++pWfvuefZL7vZRsj9yVzu5sseprSHW1f5frXee7q91p40QlzUhR9pOdUP2NrVNPc4Y0/pVH4nrWWt6f6H1sp594z7j5bkE1tOfa/3bFlhDf9M6xH6rwZj2g3iTH2SfTxAr97n1Zc+m2rM3aeu+GbvrmPY1e3dF5gH8UpdMOaS1d/+z1u550j2xzsmWefvBtfl55d6+T/umzYR1drzTuaB2c6l/siWOfc7+dM2Q54a1qf5G3W1LLPsE5M39nvS6bv8bcmQMwA771mH/1NDvCa5zf9qf68yFrXqzp4Ct+3bF5Jc9ktTaOuEqH/HVaU3dM8n8nocpbvfuBHmIIehQu/H7GojNvb0nTurIvuU+eX3qRdLnj3t0qIVXyZin/mvf68/Udhc7Oc3jnzGImXW2X+bMvgr2zGF3R+4FsbwG7omRNkDujN39Yl88v3Dln/q7FmI8G/etfUyMix7vtbvKceWHjfNcZx3YZD+7TuyN073OuEnXxnXr5FUyJ76ZA1/up7ML5jIfcdWsT+s2R2qQUy7iqdEazJlkLnqTeRPtzKUmXifIlWtqyP5T9+TPXGrl2v1oHbxaZ+vRB/+Mh41rkDqMb0zvk6zNuqa9gWmdfMYHrtV3Fw+wTZush/5mbcRWv7HdA+7NmzVx7Tz+zjdTbzoHTP1Vu/qY954hxtOe646l1t/G0w/PbDRNYWQjwYadNlSIk43NwwHGETcpRx4AabvebGB+2lA1pS/0gYerPJPWrC375ziRmlpD96zJPGia6uA++0hMfRhTn1p/+uc8/dC/9xO4Z16yh+TAN/VkntaNn3YM6+x58+HLPX25o/eTGNlH5rInuUaevDdW5qXGq32U7E9yqh24zx4D62lvTHuetO2J1CB9TlpH0vtMXu2z7rRj2MfUPvU4Y4BxsldZQ64ZL4f71fsraUvc7Gv2hdjUyXXiOiN9J1vW1ZN+ky6wV/aAke8lwDdj2bvs8wnsc69TH2TPuh7mU0v3N3tnX9PemtIn62Sc9KedZwEyJ6N7Ja2dGPYNulZsMy7DM2t+htestU/31Xlqwc91Xqe6uzaGdDxss57E2hj0IW2zr4ysUZu7cz31Ks+YTO9V9PR8ng9hLm2Mb48mun/qhVyjFuIbM2sDrpkT9dorYxsv9dObvJ96gE3Tftihr/0nXQz1X+XrNeJnziT3GBvyMnel5wpiZEyGoCPvOYfaeE1eMI5wbQ1q09Z87vMV1JE5pTVn7j4ngI35slfuz6O1XcVuTcaeIKZ29kmYy95kTnK0fett8DcXo3vl/Gm/yJ219LnwnkHsK//Wz5q+1iF3ceGtfWwyF+PRHCc/7OyzurMH2qvPewZ9UKfxJeM2qZMYap36xjpDch/co+xdoqY8E9ibT9xPhtdoyPoZGSdRtwM/+5KxGamVeLnGkFyzB6f80z5Zu+PkC6f9gO6BdM1ZV8brXqcu1tBFzlxL6GNqd/87LkznB8zHcF/gZJ9g3z1Ie/Uw3GvpPdCva9LX6xxXvYHO0fusJtfoGz6uGR+6HxkbvzzXv42nHp49gs202X8RD430AVvu4U37U950f/28/3Z+2/v5J723lmV6v/F+nP4Y/q3sd8zyF/HH27Isy/Lf6YdqsH8rfA4vf3j21/6onejDyzVzy+Psw7Plu/Db3s/78Gz5SUzvt792hvc7ZvmLTD8Ol2VZlv0Pdb6Slz8848su/7O+v4h/7OfYw/wc+/Bs+S78tvfzPjxbfhqc2Xz//bX/gY6a9ztm+Uv4Q3DP/bIsy//Ez8gc+3n5Obz84dmyLMuyLMuyLMuyLMuy/Bb24dmyLMuyLMuyLMuyLMuyHNiHZ8uyLMuyLMuyLMuyLMtyYB+eLcuyLMuyLMuyLMuyLMuBfXj2Rey/IrQsy7Isy7Isy7Isy/L9+fSHZ/vQ6OP/OVn/dcC3wj9967/ckf8M7nfnPXXzL8Ra80/+lxRPvPdMLH+PZz8HeA99xr+0/Fl5lrfxkZ81u/fLd+Kn/D373vfNb/m7/a2fTV/x99NH5+Q73TPBv178nr/18UfrR/0ryMR+xW+R/Tv469jefw28b77rv07Od8pP/Zf/v/ThGa+Pvpn6y9s3Iq+fAV8y5Msx4YOxqwPBYe71R+PjlzZT/e/9kHrvF+lX8da6p4eZP7UHJ957Jn46p/fKV8C56vP2Hbl6D0zn6b0/0B6l83ynvRU/U97zGTJ9Lv0Erj5r3vs59Fln7CvhfffqGvm7oc+i5+uV/IX9Sfrv0q+gP2t47R9Lz+zL5P8d6nwFb/38aT+u7/rBev+d/wzv/ay8g9jkgPf8vTudl1fi+VZrc7XWfHRP3wrvzVf28Du+X9/b+1f36K/w0e/P9/Dez8iv5Mf8l2df+WFA7j58aOGDoH/YMM+bfFoT4uUX1aPxscE2mT6M3vshhe+jX0bfibfWPfnR67f+MfEdee+Z+On81DP9lVz1bDpPz/xAew+d57furT8aTt8j35Wrz5qrtUf4rDP225jeI3y/9d8T76X/tvntUO9X/V16Yvqx9Mz7ZvL/jnW+hbd+/rzFj3695/313s/KK9CWe/yev3ffW+cdd/Gnz7YTH9nT78R3fL/+ld5/N6bP8+/CR392fCRPPTzj8LMJFMybwC9jNod7R/6xn2s0Kd/Uvam+uRx+IGKT8/hPPyyInXa5xn1qefQwXb3hydd/kBAXn6wzUbc8Gp9Yz2ru3ifZK+OqLYekPcPe6mMu83SsqRdCjdpljcS0B6c42OcaryfS9nR2u04GNmBfex6InbGa7kf65nzWh5bWB9kPNIn3rjFkOmdpZz+gY2SOJHvlvgM1EM91a3V/HJ6hibS723NJPZ6j7jvDerq3GQv93Geu7kP6Zv8SfIhh7djZX+mzk2tw1ef0yX6efJr0v+pZ0lpdp7bcd8ZbekZ8tYg9AvOc9nbqOXS/klO/rs4Idr2ee8B91p85snaunbduz0gOY3cd9gVaU+oBfLM+wE6dnTf153zqB3S7pr6me5U22QNG5k2wY2Qv2za1MMTzkjqsw3v7L1e97l4xsrepI+eJ2TX0HmLjtTYM9UKute7Euht7eaL31BzTPpqj56B7mGcy11JLzlMnYzoT+GiXPeicQgzscp3r1E8uYc0+pb1gm/cZl5G15n5ljhPYZc3qFq6No23ntyfWkBqmfp78rZN717K27B8jdTYnu4yNVuF6yp1a8/2DHbW5pj04n6Rd5k3ajxzm7NqZJ07O5X7nfOfLGq3vRO5lxp/0NORNH+tJP3sG3U9jdp3uZ8fKfcYn99Nz2LGE69QiXSfDWHk2GNL7SA/QIdnTnMeP+4zbeyfaZg+y11P93F/tYa4Rl3v7hW9iXEeu53zW19gnB/fCfdbWcbJHDDEmoL37R01qzRq0yx7Zn1OPofvAmM7RSe9VjqxFsJt62nuJneR87hN5Mi8D3HNG70nvmbSu1pN5O0bmSKb9Aa6Jl+sZY8rd+/ZTePrhGQVns5jL4lnz3kbZPA+Dm5Wbim1usBsgxMxNNjavwHrqwJZ14TrjcZ3xTmCTcZPWaH+gD6x0vEfjY5N9v2LaJ+6JB7lHwH3bumeAbWu2Tveha2COHkjHFGKpC3Jf+rxYl3vedeDL+gR25lez98ZNiJX628d7tVzlBvJnnYKfMbo+fKZ74/CKv7CWGrBnQNeIX+rJevP6BL3v/fWeuHkPXGd+7lN7wvxVT/KsGqPPAvdpRwz3DtRjXF5TM77p073m+tS/RP2pZdqLvM8aT31Sv6TdyafBP2vI8wKsZ8+SrgFe1bNJf9qSJ/vZOtWWNvjm/TM9Pp0RYuQ68U796zWu8aMf3RPvzWd8YI05sVbztKYG/9QB6X/ak9QFvR8Zk7XUmKg3wR8f6b4n2KZeNKUv19hIxrafavU+c2FrnXe95toetA5ypA7uO66+1itpm6QPsbPn3Ge+BJ+0FfQar+k+knuKn/16ZG9Tp30QNBKj57HvuDDlA2pKrcT1Xp++zzhc2xe1dI28Qu4VPhmHe2vP60fJ2JxP/HMfcz01TbnsoTb4nfRM/uTC3/cJ8VILa/hJ5krws/cJsbT3fel9a/feOOTlXtDOfWq1HmK0rT0E7rMOmfy0y31ImMsewVU+dKY9a5kzwbb7fafnis6VPev98N7+dp3oyHXts86MB8QwH0y9O9GxyEMOIY73uY/MZY7pvv28754k2mYs7t0TYrRv1tv9AnpjbvtrvAli9Xr7YJMahfy9F3lPnLzn2riP9j6vwZp5JdakK+e1Tzvu84y17bRXV3rvclC314Bd9ldO8/iTA+yH9/hM98bhtfeEIdgzAI1tm7q5tzdd0wRxte/e0ru8b51cW8PU35/Emx6eXZEbRZO6MdzbvN7UpHOlH9h4XvM6Yc5NzGsgVr5pTmBzsmv9bds5Afs8nI/G7/qvmPYp96J1tX2u3/V2Wp/29arOJO2mONyrLXVC13FF7sPkl+uQ/ZPck7ZvsG3/iawp40NrsPdy1Y/TtWRsanlkr5LU2jqha4HWe0K701mEjtU19vqkJ89eXkP2umPDVDNMtj3XZ4drY3GNbdd81c+TT4INeZPWZbyJqa5X9WzSlj3qPK1zytVk7md6nLl7nbypO3W1xhMZ3/6lrj4rkDomzUnWLamN+NlbmPqZcbq2yV6mtfaHqU7I/sDdGcsePtJP6jL+Va87Vuae8hCHeHDaA+2nPURT+mCfPZtqF3xZm0b3HdDKWjJpYi73ImuEqQ+sG+eUn/nse8cVa55iJNnvqU8dg5rUmL6SvThdi7HtafbiDnzMzTWxsw8ZL2uY+kVNuVfuzcTk37WRS5tH8glzbTuBDXGhY035shfpC9bKa+5/Xgs12vOkbTMH9pNPx7rLxxo2MtmfIIb7c9JzxVXPpp5kvl7PNck97P2Eq/x3dN+a1GdPyd81dZzs/7QX+KdmmWxTw1R/rnc/gTye+bw+gX/uweQz6ZxoO66ZE/J0PZK1dJzc865/0pU20/lAAzbQ9ff5OvFMjjtbwUa7K/C3r60/c4H5JH0he313dvI8snbayxPZ24wFqbP3H7qun8RLHp7RLOYdbg6N6Y3IQ9EbyXzGYUgfpjysfZAkN5X1PFyPbhr6T3Ydo3OwlutT/x6Nz2vWf8WUhz4Yi7VpCNfWcdfb3Adh3pg5+iwIsSa7Ph/Qe5p5p7pFnTmMM/llHqD37c9wT9p+gv7jkzWZO4e97z3P8wDd+/QF1yFrnHIyMjYae65pf7W2TuC+7RmpVyZ9zGU9Tds7hOvMhZ7er9TNGczzmr1+pH+ibdJzfXa4zjPCvTms4a6fk0/CeuvNGuHkC10DvKpnXT9kjzoPcVLnpA26Z5n71GNzSp4RXj3z0HkzFtf2tfG95rC23g/ANmuF7Edraqb3Jjkypnq0s64ernOdGrsPybTW/nCqo/c+e0TsPjfAOmtpK3muIPtz12ti6Yufuc3Tw/W7Peja7Vnqzrg5JojX59iYE9R3pQ+yXum9yfeUw7pca6ZaO26iPSNrRL/zDOuZ6uY+a8t8016xZh2s5XXmdBg7+5H5TniOgJz48EocrrP/nedub4ydfZbJP+sEcqkt68qR+RLmtRH15CAutPZJH/bWz5q+wjo5UrfXPXq/If2gc7j3qavPzl0+rnM/OmeTMRi5P5OeK656RtzM4zBf18l1x0qb3k8g/5RjOp8NdvQqsX6HuXMPWkPa54BpL4iZPZfJln5c1Z/94brXMyax7va1tWV+8T039Rhf1nII19nv1A5cp59r3Zf06/OX+dWX9pP27CuvbZuak5Peuxy53j1ozJH7Zj9yqBF7YkrHb23pC65DnheuzZXDmsD34qkeY+dw77I/kDrR1+f2rm/fmXc/PKP4bEhu1NSYPBTTpkrnSj/ITcnrhDkPVF7Do5vWupKuBbtpqKsPFjwan9c+eCdO+2S9rGUvmly/6+20nvt6B5qyJ9mjKQ73zEPXMdUtzOsHGWfyy3W4Oy9tf4U127usIe9z/6E1dO87VtZ1ur6DulKD9HxqbZ3QtZy46knXm7RP0+uTnjx7eQ2Z+5n+TbY912eHa+Ya5vV7tJ/pk0w5WhfX2bNkquuVPWtt2aPO0zpP2vJMTmcU7nqcuXu986au1ijEyFoyfvZP+qxA6pg0J/hik5y0kYtYUz+T9r+yn9am/FOdkP2BuzOW63ktnYd67c9dr4mVw7hTniRzCPb2oPfQfUjS/o7JdtIgzGeP6UHW432D36mXDXbU1Uyxue/6G/cejWjPvKljOiPcZ3/yjE01cK+e0/UVp/5NeAbtFddoI0/myhqm3mZNcHVGJ/+uLfs42T8CeuwtsYgj1g2tfcqX9acvZK2pO6/vaNvOIdSjVvplfXCXjzVrgCt78ud+nM5e6rniqmddR9Prk5bcw7yWUz8foftG7NST+rKnvKbOjpNMezHVCZNtapjqz/W8ljzzeX2itU0+k07ANufbjuvsU9eW2nOt43jGTjoAf3VnrDyfkn3llXVH9iK50nuXA7DV55Hzix3+WbvkvXEldUFr61jZ02fPjmA39Y24WSt23nd/Uue0z13XT+IlD8+yeK7dHO3dVGy5d0OuNpUNyFxXmwLkTR3kyHipA1I3uTNWQ5yMDa2P9dQn2Fhva5BH4gP3nSNrFPuettznAe98SevENu2zt70PkvmuIK79gdTdZwK4N27rwpcxwbw12R/jeJ+0LuvMviSp6w7qY3Tv8M8crYHrrLf9uc5+YWsvu0bsMvaJ1iBZrzq0a51gbXfc9YS81gTWy1znTFIvGNc85jWPeySt69H+dd9h2ovWZl1J+qn/jim/MJ815HkB1u1H0/2AV/VMP3Pjw7096jzdv6nmyWc6L1OP1d+6+r3Reds283FNvI6BT+rMGGAvxJxq7HhN25Orc0jGuto77BhCvNSY2EPzAxryvF+d7d7HjkecXOdabVPuPjvUqP1Vr7lOzQ0xUkeSOYS47gFr9prXKU/WdYWaG/zVl3VBxnZNDfZQrQnz3ctTj/q9xT0xWwv+p3yJunjN2oAYXU/S8dPfM2BdrS/3ypruSA3qPtVHbHKoH3vrSZ+MkfGle5L9aib/rBPahuvc+0ewNsC/9RuvtTPf5yr9PTOCr3laN7ZZ14nJb6o3tU46r/KhUZ1AvsyZZH73corbvTtBvMyVPXv0jAq6sPdstf+kiRjdq0fJXkDHZ33af69TV9aRpJ9gO/Vc29TAvRpbH2QP7VfWRA3mYv6uV1MOYqZe8rUNdHxssnau7Rmk9s576r2wzph0QGqZeuQZg8yNT2o8caX3LgegCZ+u64T+HZs6uVczGnKvsnZof67tE2Crzt5PbJm7ozVI6nRPjdf9mXQaU9+s6yfx7odn4OFh0LjcKBqVawyb15tKE9OWVzE3A7/eFEgdGReYc8MhDyPxOlaT2nKgc9Ii9qNrba7iJ1kjI2sS5rDr3iedz14A9x0382Ydp9qdz+EbLGk7dKp16hn3GSd9PSMT7jGDGNRrnMkv7e2Fdjlca11N+mRNuUdoYs2Y3PtegTyz0L3nOuNlnqlG7Rz49n5kvqR7wZ6ptXVKanNMpF33BNI/e45trqWGjGm/Wk/myHMI3WtIXwbxmqnvPddnh2v3Dg2ZIzWe+nnlk/ReZ71w5Qv2O7W+omeQtRGTXPao86QtuaaegzYMYwLXuXbV41zDP/V33ranT8bRb9qDrC21SevN/ramifTH1vdXa7E/kmuMzJPz3YeGuKx7bsA5x4nuj5qzBxkna5hs0ZDvPWpKn6te9xojyf1mqLtzAOueFdbsbce46lnHhPwsSbJuXvEX+8TQTu1XNbuW+bhO2zwzqd/4kPNXZ4lY2jFyH3Oe2PZmise9vQfs1eNepabMw3zW1JoYYG8c5lNPnqvE9cxBT7PHkDHBvlt31gTTeyFp/65TXZJnxpF9kj4P4hlkYEM+/Vs781f1s9b7IK0b0o6RdUr7kUN96TvpYqT+tGdkvpyftIprDuIbJ+dbzwnrSd+k8zGYA/J6TqT7ry30fgpz6fOo9szlec44xFVf91Rf/bBL35MfsGbPE21TV9Y71Y9t9tAYjswznf8m/T2n/R5tDUn2ATtehWviS2vXT9+rHtqjjJe5Ge5N5rEW1yD72v1j2IcmbVLvXQ7QJueajJ/7Zu0McrJmH7jPPe8etzauM17m6fOibw5sej7zJdhqQ1zs7O2pP+rMfcEXv1Oe785TD8+W/wkHhYNwB3b5ZniUR+MvC+ckv4SWZVmW19N/kEL/4bj8fPpHy6vZM/N6/FG2LF+BDwiWe3wQ82r6t9BH7glxv/rzputdPp59ePZJcLh9+rosH8F+gC7Lsnw800MV7t/yP5At35ePfHjm/yq/vJZ9eLZ8Jfvw7HE+4n886P/aCab/sesVfJe93t9+n88+PFuWX8J+gC7LsnwOPFThM9ex/wXR7+Oj/8uz5fXsw7PlK9mHZ49Dnz7ivUrM/G7+qP3gO/87fD9Q3/72+1z24dmyLMuyLMuyLMuyLMuyHNiHZ8uyLMuyLMuyLMuyLMtyYB+eLcuyLMuyLMuyLMuyLMuBfXi2LMuyLMuyLMuyLMuyLAf24dmyLMuyLMuyLMuyLMuyHHj64Rn//Ouj/+Rr/mtUr4J//egqv/ke+Rcw8p/J3X8h5ffxzFl4lv1XuF7P9E9ML/+d3/I5RQ2/+V8H+s5nmc8tPr9ezVXcq/1+1T8jv9/hb+O3vxd/Mp99pn/LWeDzhFpe8bmy/Hc+6vvjUfxuFe8Z+y8e/xze+jdS7/93pf+uQfN+z/4enn549ugH5/Slz0F67z9Le/VPwz77QOMzHp6h5xlNX4X/tO+zH2TJ9CPoq+p/9iw8S8Z/Re/uyLMKfoG89/30nbCmj+oj/SN+jmf+CHzPmSL3K/6Q/+wfUx8FNTzyh8RU70d8phDvmbPQ9HfbR5/l93BV6zN9cG/cxyvfq/2evjfewnRWHsHP7xz5WfsKPuscvwV0nfZm+Vz6c+QtZ5r34LM+cnUWno37VefqVZ8nr2LSw/2rP2M+i2e+I0685VwLfcv83H9UL/sMv+e99R44L+R95u8JeoKP48rXuhz5GfRRXP2NdPedzBn8DI3vod/31PAVn4efyXve1z+Npx6e2ZhH3sCnL4z3HvirA/jsh2ja/6VN/yimPf8qnj0Lz8KXzWf+8Pnoer4DV1+mr2DqIfke3cfP3vOJ3/I5dfU5nnxWve/9QdDfbR99lt/DVa3v6cOV79V+v+p7461n5TO+t77z+/Zqb5bPpT9HPvvcvPIsfNW5+g7f08l3+rv4Fbz3uxLec677XL1Cz4mvOsPC2VEDr4/+PYF9vgf4u/d0BomZa/TyrXvzDFd/I929Z1j/Tu/xia7hq8/SZ+A5/Qs89fDMN3LC4WCO4Q9T33w5n/cMYoExHXm4iJ3rxO0fv8IbKeOc4ueHLLGMN2161pZr/WFNjHwjZ6zOQczsj2vgh0mOfPMladNacu2qnwyZ6k87+wnZF/VnTQx1Z/1wtx/cZ/zU33RONZ7OQuI8r2rt/qdfr5HbPZ96lzX0WvcgvzyMlWtdj/3kGnviWYOkvkn7iZNd1pP7Oe0Z+ZjzPvuI3VQjqNN7yLj5HuuaMscJtKZ2af+Maw/wy/nUkvOn3jKfPrmnOZ9kTvfX3uUZ6ppaKz7QGoyRaM8athnrVFvbapcaGeqAvp/OV/szgHVtmMs4fYayz/awydwM9fcZO+1T2jDQrW/W0P7ZW8YVaUdM6RjZC8g1/dBhjdi7dupD1sCwt1OvT2cEu44j5hY1ObIm7jPO5CfoOe150vkT5jOfeM/omsnrGvvTdTMgzzF03blGDu4zNnGlc7gnycmG61zrXpx09f4D96kra3TNOFd78+gZyBhpn71LiNN7Sk+T7HHG15e9MIc9yHhZL6PrZN01huQcg5j2YYoPfS6wY3Rf0r/1JG3LkI4LaeeaPclBHVP/wHuHTL3Nveo82HVviQ320fFID7nPeMxlnIwBzjPM27XZI2JrA1kjI9fIwz2+rqNjQltrYRBbiJG5JGPnPKQ9cVO7uRLsUl9qQV/XyoBpPxv7L62b9e6XWlJHa8Yn105nGE3ETdIm17DnHi2uk0ceqVe05fUtdN+uuMuV9WTMu3oh90C7Kc/U5+StGoG4zrc+YD33As1p19oyXp6rtmPds9jk+UsfcJ5BXY19J592fb5TY9bCNTFdV1/qYYh9n3LlnOM389TDs4am2Wyb6n0fHHCDBVt8fAN4L27oo7DheTDcTOPnxkPaT7kzFtfWw2HLw8m8a5DrUw7vu2fE8M2h9omMmTCXOrp+1jImGlubpBYw7rN7nlof2Y+M55t6grXUq359M+8Eth0743X/sx/qdo/NLdhmbq7NhW2eHda8737yahxeMyZo235APvvKmtfQtjLlgKs9x366N87UR+6JA9jZG2O7Rt7Uw717kNePQqyMJ5kHLeanptRDPmyTK/skfemJNZ8wVuO8esnFffY/Y9t/7Dqmtvrmun722LWptraFtu/cXJuXvnjd9bQfoNv6c+8g+8x87lf6NdilfnVQm9Crkz9raat/5s945Mp9St0NdqlNP7RkDPfBnp/8rLV7Dd0H1lJX9lR/87Vvgl1qxdY46HaNWGlHvLzvOFybM89K6rwj8zfMG1OYs2Zzet95uWbt7hy7zqtwb228cu/5ca+lfSdONszf9fSkC1s1YcO9NUGuX+VJnj0D0LG4N29iPblHWU/v37RHWR9aM573DM9EautauM98rbtzGt/9wJ/79OE6c7Ce96mnaVu0qW+Km3HSFlInTP0jZt7j37V2TGtlfqqje2re1MK9vrxmXOA6bby3/t4H5t1v83mPb/YNUruxtTe2euhH5sKv44m2+nZs/LhPmMs94Nr4ajG38bJ32WtIe2LlOtfEtEdJ9uTElK/9ul/AnD0B1r3HN/uJrb4dB5+0ZT1zo0V91kg86F4+Uq/o6z4+S+u+ovcsIY71AHbe39Xbfcb3VBN5WMvRMJd7I1ca0XCqTbBNfzT3+XA9YwP37ul0Via92Oc5wMf71jJh37Mu7o3BvHl7T4jduvBL3dwbW//ORa2glr/Aux6eNTTcJvbBgVyH6WCkTdvf0fHyIEva5HVu+nQAPDS8eu08eYjjAeRe3acckrasGSPzNcTr3kL6y1U/ufZNkNomnScyJq+tK+t/Zj8g+9x0LZDxO1Yz9SrJ/k/9yA+Uu95d7WX2LGM2Uz3EtAb8XE8Nd3uSMNe2E9n7jjXly9rTF7I3p2vJ2NR76tWJq7qneUCDPb7aH0n7JH2po2tr3MOOlXsrxLWnk0/2nGvXnfc9w6t9yF5L+iaT7dRT88GpT5B2U70ZG7tcv8oxxRJ6aB9g2uupTsm8MJ1fNJvjEXu40tz1gXHvakXL5N99aLIHrfnKt3Olvqu+dh0dh3yeBW257727gvz45Tjt0wT2asrrpOsAdKo9rwUN1pHXQjx7n5pPnGxaMzbP6HKd6+l8yFWeK7p3HWfqbWpM7myvYk++/R6APjNZZ6+1f69POdGqzVRn7gHgnzVd9b1tM3/G7RzQWq9inch6pt6iGxvArmuH7gk+XW/atD10fZMWfNyHJmufeoVv1uG1pObWr5aJtgVyqzOvYdqTrHXqTeqd1rP2vE6mvMTpWA21XemBqQdN+nRPktafeznta9Z1qtFcXHctJ6bz9wz4nmoE1rBhdE1X5P7f1dt9fqYm4rSujnciNXLdGhvqMBfXnjl1ssb8pB89+uY1YIvfHXl+ec0YE1Pfs+aGePYtc0muQ9Y51Yy/76VJy2/lXQ/PbGQOm94HB3pTaHr7Z4y2v6MPQr5xJQ9V2uemc93agXUPP+tcE5+YvBoLOw/XKYegxYNHTK+J17YJMVlPm8wrHT/7wbV1PlI/PLvnWf8z+wHm6pqAPO6FpH/Haojb/mjLusw99SN1P9I71s2HrsyhPTFPmqd6Mmb2Pm2nmhhXebSRqz3PXJA6BHt1sqavsE6O3O8pJyNj0/+eu6K1CnGcdy9zqD33XK7sk/bNfZnsIWPbM+cS4hIfWKN3Sa5TJ9fYMM+r/ePePNM+TnsHky151J5Df66te9pr7aZ6ex9Zx65tjdVjInsEXGcOmLRI98aaci9SN/apyZH2QM7urUz21nHlh80pX/cB0Kw9w7hd4+Qr2KFJ9IU+P8Qwl0O4zjjYkhfcH0bv3RXT+RXmc18h8zjUxHX3FPRJ8jzw2r1LXVmnZF5Qy1Xtk03HyVx3uvDzGh9q55V57FLzVZ6GNbU6pONw3baMKba2SersGA6YfPs9AH1msk7WMq5D//adchLLPZl6mPsD+Ge/rvrettYHGTd7Jt2LjjXVAsRh3mHcjgecxzy7+ma9Xd/dGX6kh5MWfIxrbTmsvWNB+nKNTZKauuZJi7QtZHx0ZC40tjZQPzqmeGpPnZK1n3Tar4ZYzE+a4FSfemCyAeLm0Idc6m2wy7XcS6679tybqcbWelevXO35HeSY+nFC3X0mRc0Oe3BXb/f5mZqMnbbEy14mJ42Aj/On3K5hSx94ZagZvO6R5yP3lbWsP8EuY+R+ce38xNT3PJuTTvd2eq+0FgdxjMWrZIxJy2/lXQ/PaFK+wWi6931wINdh2rik7e/oePnGlbTJ69z06QD0odGXgT3z6OU636inHJIa8Wfdgf0dxDbf5JM97H7mHqW2SacwnzEyZsaTrP+Z/YDpjSpdC2T8jtV0r6zZXJl76gd57Ptd7zIWftmj7FnGbKZ6iJk1eE8856c9eQRy5bnKXmfvW9eUL3WmL2RvTtd3oLN7M9FaxfrMOfUUen/u7JPT3pIXnyuIhw35vE6IS3yY8mfP3R9e9eHeWkS7pPdOJttTryV1cp1xM89Ub8f2nnpyfurFiewhTPs11SndG/vJq6TuUy+bqX6Z6jPulZ+1Mtpm6kPWnD3oGts3aa2pL2NynZq6jo5DPvcpbXk9aWkyf2M/xZpTQ973mqQ2yfOQ15K15bWccjGfmifSpuNkrjtdoL89ZJ2BX+q4ypPgg6107zpOr18x2aaOjp1MvtP7vM9Mxu+1ptennMQiJkw9xN+9gK7p1Hdo28yfcTsHtNarWMIZSS2pbertdB4BH+e7vsknbR7p4aQFH3xdy1rzfuqVvn0tqbn1T1qkbYHcaOhrmPYk40+9Sb3E6vWsPa+TKW9CzK4DmLvSA6cepE36dE+S1p97mdeSdU01tlY51StXe34FcRnPctLZ/cfG+7t6u8/P1DTFPu3blcaE+d4/UTev6CM/1+Rzn+709/nAljgNcXPvuc576bpk6k3WzFr2Kfs25Tr1FaaaM8ak5bfy7odnHgabZtP74ACb6RsJ9DkdvqtNnOiDgG/Gd+PVfLXp5M5YXOfBxR6brFGfrPEqB9gTtT1LvknIk3qsX1jLfuYetTausw7tmLd/+hhzqi/rf2Y/wHXtE7RlLnNr27GazAut3fjG49p+aGvf29dzIFxrm/sFXPceqItX47QfpC1gSyzjCXa574+Q+VpTxiNn1ppnStKfNe4le9P7zXzGPpEa8Ok+SdoJek75Pa9q79ru7JNp/8B+XpF5JnviejapLzWqKeEeH3Xal9Q37SP3zDeTrTrtTcOa+fNaP/N0j6H3UR80GAe6pis6pnmzXuLb5yb3AO50Y9s9O0GcjK0fsTIGWrGVk19q5Tp71H3ALte5Nk7XmHEb7FIrtubJ89NnCZuuKfc49XkO8lrb7lXSORPm8wx0zfbcPGhRD3CNbftB9rr1Avfm7n2AtpfWPJE2HWfq6UkXUAP2WQv35Mh6r/IkxM79IC6+0nEA+9PZS6xHrZD1WMuEvsm0r93/rJPrrK3BLuuYcqZNxpbuH/6P9B2wTV/s7NUUN7WmLXQfplqwbx+13b1nkpzv+sybPeBebY/0cNKCD769hm/mm+rWF7TX33j6d82dL8EufY0tvSfAXMbn2n6o3Xho5l7trqul8xMne8s1tlc1AHFSk0x7xb16YPLNus2tD7a519yrv/vFddpmHECLue1N0lpl0pyc+pX5mt7XJM8F12lnrqxbWic53I+7evHL3nE91QRpB1Mt+LpPyZXGpPcyYQ2fXCcfcbMvV/3v+Ce92SMwT4PNVId9Tx/u1Zl5tXUNn85FnlNfpnOYMab138q7Hp6xATSK4QF1U/rgQNq7mTnnsPH4G+8RTgchY+fhTXsPVZJ+06HteWIxdzpYU45847TWjiX0JW0S4p3Wup+5R63NN4Fj2i98c89BbfYl64dH9wPUMPUAsM1Yp75PdG7IeF4b0/4w7KM1du9AW4Z2Yo8Y5HEPIPvLkNwPzwvXWYM6XJf0deSeSepiyNWed5+Zz3oAP3Wy1mdA1Jn72JrMlXOZD23db3FPc3SvUhtxiJ09dk0dd/aCnbpax8k+bey3e5wQN+vgPn0b18X9NQdM+8h92shkC8bN4d5ybd1pRxz0ZR71moP+2X9hbdLQveB+wr4yzJ1zjOxxkzXgN53l1t3nYNIPxnLYN+j6kpMfPlkLa+qa+oAu57BTZ9fYcRPjGSdrZT7vsyZ7JFxn/eRzT9UurHGPvtTddP6EefsgxmWQG5vUxL3r2Q/rMhea7DtkfxiZN+sUbMibe8bImHJlw33q71xXusD1nOf+pFemmsReMdDKq3Qc0d6RvRf7wJp23a/MzVCjvkm/B6DPTNdpPQ7PA2SvyTflJJa1TT0kRsY0lkw+gm1qaG15b+2O7mP2GNupFtCGQQy1Tb1l3Tzpl7pOPUl77uWRHk5a8MEXslbm8c2ec+8apC+kPyN9s2aYtIi25utYzGftoi2je5HajJ/auXed+VPtrgt5mGMdtMm5ZjpD3Us1Jvo5uga1uCbYOE+/n3kP3GlNv1O9fW4d7j1+WYec/LTlNXNynXbTGZG0o17PyyN7k3m0n84xPtoxej/t++QL7avG3GfGyd/4mVffpnunT58V1qi5MVf6G6NjT9jH7FnqzrNAPOpwfzNXwpw++sHU945hn7L238i7Hp4tr2P64OHN4Jt+WX4DfKBefTEvy7Isy0cw/Z21LL+F04/h3wTv3+khxF/jPZ9lP/3v8H4w9ZfZ77SvYR+efROmD4O/8EW4/C324dmyLMvyFewPjeU38xd+M1Bf/tdMf5X8L4ieAZ+f/h9loH/PwH+x32lfwz48+0bwpcCbwLH/1dny29iHZ8uyLMtXsD80lt/MX3h4tu/hv43/p4PLf7Hvh69hH54ty7Isy7Isy7Isy7Isy4F9eLYsy7Isy7Isy7Isy7IsB/bh2bIsy7Isy7Isy7Isy7Ic2Idny7Isy7Isy7Isy7Isy3JgH54ty7Isy7Isy7Isy7Isy4Ff/fDsK/4Viv5nlPkXM9HwW/81jM/4Z48/858l/gn/BDI951+tfC+vivNWyO974y/8C5xf9S9hveVM77+K+jZe+Z3zXf5VKc7Od/oX3NDz0d85H4V7yusreOa8fad/leuZz8LP+tz8rDzfgWe++zkznJ2Jr/4b4lV898+U97532aPTHv4U2J/9m2RZlu/Ar3p41j/43vKFw5foW7+k+sfOR/6xOn3Zk4v5j4QcXRP3px8D/DH63j+unvnxj5b3/JHwTK5HIF7v03u5+4P10Zxf/Ydvv19/O/njjLqv3jfPcPcee8uZ/s5789Xn9opXfuazr7lv02db94Jr7Bz5OXCnjXzp6/7399odrYHx1nNu7vSnJ6/+TP0o+r031fMenjlvrzqbr/jsys/CO56xfeazzr3wnD+T5yfC+9L6nvkMpUf9uSPPxEnYo7eexenz5aTvUT7jM+U977/3+LJHWdsz75Eme874zPdL17Esy/JV7MOzF9JfwG/9w+IRPuPLvuGLkpzdU+bf+mX8CM982aPtPX9IPZPrq3jVufrI8/kI792rnwbvk8/8Y1Pecqb7s/Q78dXn9opXfuf0+2N6v3Qvet+498xdaeOMdE+59wEJ64+eh9bwHqaHTV/x3fdW+r031fMenjlvrzyb7+WZz8JnbN/yWSfP5PnpPPMZypnpzx15Js6r6M8Xz/V7/m77jM+U97z/3uPb74n3vEf6LLy3789Cvld9di7LsryVpx6e8aHpFxcfYoz+wuHetfxS1ZcPWtb4I8U/JDOef7x431/MrLvGkJxjENMvnCk+oIV7NWPHyJzt33qS/FKyTsdUr71TpyO/nPTJte6BcdBGbGkNuYZP1sW4+lJy/9SaEOfUFzSoD7g2X863FvsI2OV91m/e7hPDPnYfss7MS57OJVPdbWschvNoZYA9TD2uScZwNPY746SOzAnozHgMtNzFSbC1Xm1be+bJ86Av9qz9r//1v/6vnUNaa+4V9+6X8Xl1LuczTsZI/Qzx/GQsYiTq77X0YXjumtyXPk99fu0ZcJ39BOsGajrpYZ5x2ld1OOxV95UhfY6tqWtoTdxnD5nL/MYRcvRa71/2hfi5drXvDHvCtbUar/vCvWBz6pvz2bvTngN2WYNMttynDmh/rpmTXJ9iglqvoFe5n1e0BmmtkLbkoFfu47/927/952sO+qyWPksJcV1L3Z1j0ul8+2fMhJjOM/I9lPPY+R6Z4kuuMfBLMq65E9cY2Mq0/60xyf460HY6m2kjGd/3AXCd94nxGfi3bffH90TXYt8yHkN7yPvOc9Ke9N4LMfF3Xf/Wkr1qPKMMz4j+CTHIBZ4vR8Ynhj1JH2hd9gSMk+vScTq/+Zr2wzZz5FrDGraJ+n3vgbEYuX9co4s4rOHLPf1hTR+1u5ZglzET/RnadP8YE5k/ezDt+6Pgl/uZ5+CRz6OkY2VvuEY/98Z03tiM3CNtGZk37dUK2OT9sizLV/D0w7PpQ84PMz84hXu/PPT1Hvzg1ie/eP2A5QvE+LzmFwr3ma+/VDun8f3wx5/79OE6c7Ce96mnydjQsbpeYC5tusbUh62+XTvgp621ib1QH77c2+feu0Zf4yTTnKTO7ocwn1rsk7Xgb8959RqIl/fqFGNLajCP9tpmPJlqTF151pOcN4b3nZ94bWtPktbZtpkTm9N5uouTaNvajcV8np/U0HmEOWsH/DMG9tgI131+uE8b7yddzKkJst/Wk/kzTvcRP7R3z7yfwMd8bUds+9Na0DDVndq01de+YsN99x7allf12UfJXqndezCWmoAY2rQO762rtZDP66mm7gf29gDIgw+olziQtUDqAOzynlh5z3XGI5br3ZvWjl32CC3T3jCX9UDGke5Fx891tTVo7VzN1PMTrUGmGGnrnqWv/bPX0Ha8Zl29v9njKUfDeurknmHvM37n5j59MzdYT/ab+67FerV3vfeKXJmf68yHrfa9//hmn7hWe9fFvHGnOJnTGOS1Z9bhPbkyd4Kd9ZpLW+/tT2shZ/dbPcBa3p80YZd9nkBj1oB968z17oH31pLgZw8AO+/zGrJm1gSbvE871uzDIz3Ke+LYm4wDrY17600mv7znWq0Na5lDMnf7pw+9bV3Ypr/7x+u0T+0vV3mNeQK/9vX+zvfE5JfnwNrcT+B+6i+wlnUTR1+u25frzM89dfV1wv7k+ya5WluWZfks3vTwLMkPz/5gTfvJd/pSyi8bIL4flr3W/r0+5USrNqld+gMd/6wp9SRqSduONdXbpOb2TybtWX/3ArDHr6+BvKdc+YU19fSqrtSJnsmutUDmnNYl7YD4uQeTrzapTU65prrTFg1T/1LfKcZpz7oWwaZzca9t5sxrSM13cZLJNmO31qx18oX0OZ2htOkcQNzsWdeL/ZQbcv+n/MSxV51HOh88Ypv9yWtJbVP/Mkfa5rXknieTrXQNXGt7p1dSd9cw9Rv/zJmknkdiAXNobfvWqt2Jrje1QOafepN1Ze6TbuCcdD+xnUbW1tpYd+8nbTCd4ebkO4EGtTmg9wFS73SGph5NdtpM9pl38m3wz/OAvT0E4hmj1yD9e33SR++1meLl/rS23Jepv7l+upbUhgZrhNRwF+dE7nXGS6Ya0nbyy7hT/5LWyzVzkLGJ8Whdkj2b+tI9hTu9knZoNM50nqTXMsbUZ7nqEeR6xrnbu6RtOwc6Jz/I/U6cv+v9pCnXJfv1SO/u8k7rV6TOZ30Fre2XtUznh5yuN9i6T/q6F1mrZC4xhtoyN5B/6i9MOZZlWT6bdz884wPQDzPWpgGT7/TB3V+M+WHJWsZ16N++U878MJ8+iPHPD278/bKA04f3VEvHmmyAmMzngOxtM+nI+rlO3ZBfxtkHmHoFPT/ZWVfng9aJPmzTnnV1S/q1VmozBsOaIOMCvmnrwIaY6QudS6a625ZYxpfs+V0Mrtu2zwr0uYLc+8xJ7LQlpnZ3cZLJNvtn3T1g8gXW3SvPUJN60l5ab9YO3fM+D9zD9N7MWOTp3MB6xnNMPcx4qYvrqbdqm/qXdadt7omwxnwz2Ur3NTV0T2GKlXZdw9Tv1Ol6DvWcYjXWoA5zkSe1soZNgg7zOqR7A6wTf+rNVBevzLlvDfq6n/i1zu4F19g5zAuTNphyNd3DK6b+QGuFtJ36kf2SyQ4bNGrfw7xXPRfss8+5f5B1sNa50r99p3qy/9h371Jz++ae4qedZL605br3AlhnjVjaArbW8UgcMHcOazuduamGtOW1Y2bc7jdw3/bCNTVAa0q/7HlCPm0Yas8eyaSD0XrlZJexmct+uW851J69wS73bdImXNsjcF8h40y5GdlT6fzYZY6uK8EP/4YYzNufHsbrfYYpHzZTv7KPyV3e3LcT5EhfdT7iO9F9htTvXub5nvojqY2R+zD1kPv2YbjX+PcckN/5hBxdz7Isy2fzof/lWTL5Th/c/cWY8Xut6fUpZ35xTB/2+OeHc9c0+YC1pG3HmurFJjWm5vZPJh1Zf/cCsva8hqlXgA3z0zD+VJec+pV1txbIL/DWnV/saQfEzD2YYsuk7WRvjcnJFj3GTX1TjzMG16w7ev+E+T4Xud+Zk9gZ03m4i5NMtpmH2Nn3ZPKF9DmdobSZcrTe1ATZc+bdF8j9n/JnrFNfOt8VaZu68lpSG+vdv9STtnkt3DPfTLbS9eYe3umV9MlrmPqdOlnL/KnnkVjAHFrV60hf0E6Iz5x0vakFMv/Um+6/97xmnIRz0v1sndC9aG3JpA263omT78RJAzG692k7naFpbyc7ezPZJ5NvYyzBPvcve95rTa9P+vJzYYqX660t9yV1Sa6friW1eSYc2bO7OMJ8noPc66wpmWpI25OfTHuV+lov18zBKTbxWhNgm33BzvupL7l+B/myjq7LXjJvT83p2eqzljGyz8/0CHK940x9mmjbznHVK2tPsvbW30z7POXrnqvRPM1d3rt18qWu1Hnne6L3FrKuPiMw9UewRcvEIz08MekEdGTMKceyLMtn86aHZ/nByr1fZP1Bl0wf/tMHd38x5ocl11dfzv1BPeVMm+mDmNxv/VJv24411ds29FDN2tsP7s3dfsC9tug0DtgLcz/Sq4nJ7sr31K/0QXNqs25sILW2buzyPGYPwNgTajCPPcv4CWvGNu5ky5w1o019U5+yHtbswRXkvtr7zEl855u7OAlzWW/vEfmsuZnyQPoD/hmDXOnX9tB6s3bInvcavuaznux/2vOaWrgntvEf2beMl7qAa3vrWmtjHrDj3rq511bftjV20ra8qq/7mnuoX6LG9MHevOkPU7+pQfvWlbGn/PjaAyCO+bi2ronMBa0V38zHWt6z3v1Psi5QW9sl2GQ90DqhtXKde5BM2gS/zse9+9N5iJM1JScNz5zjpOu+6w1rp/0+5Ug6H/ZZa/aCa+xPoCO1TOc+bYznevcMLamftczPdWrNXhAjbakhtXFtbK4zTtJxOqe9YV7d+rjXxM/cYr3a2Q9tjZP9Szou/nluWcNfuFZj+0rHkLbHxv51j6D38gpi2QP9ssdcY5M5Oic23NsrtBkja3qkR7meZ6p9sVX3FZNf9gWd9rLBL3NM/cEm75PeN7BXxrWXec7QQ9yTLrjKq86MmeT+ALbq7L0lT9aQ2pP2g8wzaZr6I9jmPiXE7N6gqfNPTDqhY6Y2fU56lmVZPoo3PTzjA41XRn/I8kHnGsMPvunDcfrg7i/G6cMz42MvflAzyDflJJZfHKcP+4xpLJl8JGNDx5rqBfzUbX1iDY70dc496N51r9K3tU69mpjsus4k+9V6uq+ntdRqDx3EtH7IONbbsRmSa8YyV5PnC01pS/2uMST1Tb3L2jK+I/sgU79z7zNn94uR+a7iJNoSt+MItWQe933KA9h0fdjp3z4n+9SbtUP33NgM7NRon/I90rGyvpwnv/OOjCMZr3V5z6Ameqs24N51YrBm3Xe2jN4rae3SfeXa/WjtkjUwMmf6w9RvatAndeGX9QJzrGXdzumT5Fr7cY/2hHVt6R+vQqzsca5Nvcm6wNo9CxNTHO5bZ/eV6+xT0vvDyD5kzYyMg/7uWdaUXGnIvt2dY7H/DJjsWMve9H7b61OOpGNhn7V2z7Mmh2TP8ZvOPdryLHS83vNe41WM78i4bQtpO/U0h7HucqqXep2jX8R3r7vmJP3sfdrmusN+qo1hLmI4RxxehWv1pqb0YeR+JWmDrz2ceg2pz2H+pO2InWfQnqtXuE8fXtVuL4He5Bm+61H2PP06Tp8FhvuQtB922Qd02ssGv84x9bBtrJ36um+esexD67YHUz2J/o7cN+Nn7dK9S52eB8HfNf2mHkCv5TnQ1zMCmbe5ynPaM+bxywHkyDnj9v4mqd2enPQsy7J8FG96eLbMnL48fjtXX7bLY0x/xPQfmG8B//xjb8rzCK/QsjzOX/0s+Qimz6d+XzzDe3yF9+BdjO/0wyB/tCy/n2m/v9N5XJbPxt8/z/7t9NHc/a3wmz679zNoWZbvwD48eyE+mPhr7Bfa+5neW694gNJ789b38D48+1xesffLf/HqBwHvfXj26HuQB37f4UfPWx+4Lz+XPuN7Bpa/znf9Tr57X/I+/g1/S+zfoMuyfBf24dmLmX6o/WZ+yxfzd4Bzw/vL8Yo/FHzP5njLD6D9w+Vz+a5/qP9U+j2QDwae5b0Pz3go9sjefpfvW87i/pfFfwsfluV468PmZfkN8Ln/U/+2/w3vX74z3/O9uyzL8iqeeni2LMuyLMuyLMuyLMuyLH+JfXi2LMuyLMuyLMuyLMuyLAf24dmyLMuyLMuyLMuyLMuyHNiHZ8uyLMuyLMuyLMuyLMtyYB+eLcuyLMuyLMuyLMuyLMuBlz0841/j4l902X8N5fvAXrAn+y+lfQ3b/2VZlmVZlmVZlmX5+Tz98MyHZA7+SfOc/4iHZ8Y+/VPL/pP+jPynpJ3/bv+8NP/k8qRX+CexXX/PPy/9kQ9v/Kfs0ZpYW9alLWt36O+5eivkJ47jK/6Z7o/ov7103PU0zxLjiozd/e84H/E+X5ZlWZZlWZZlWZbvyFMPz3wg4YMRfmD74/0rH575kMIh3/XhmQ8ieO2HT9biQ6Tv+vAMrCMftHCvflHHI/vwiodnU93d58/g1f334Za99Xyf4mcffe/mviSuO7L/vSev2KNlWZZlWZZlWZZl+Sk89fDMH83TAx0fcPnK6AcWucbIOD4IcPhAwJw5mn7g5EMaY+ZDGx/4OERtxmKo33tGclUP96cHNmrwgUX6UQPrxs611t5+zltvPrxxjZEPPbJehr7YeO9aPyzJnoH9doh2+p9ydn3Zv14TY6uT+9bVZE1pp/7Wx7wxXW/71Oe+GAdf6fOcPc0Y5kjUnWva36HW7GnCfNYx6RJ7YZ3LsizLsizLsizL8pt50395xvCBh/iDmocD4IMD7foHtw8RwB/2PmTQ14cEdz/W0z5//BtXDawZo3O2/qwVTvbGy3qAa/JNqLFjopl7cnf8foBhPny6X6zlvH7Gt0bX7Y81k1PbXG/0V7/+k3Z7gY/5IeuY7qFr59oY5sr1rFttYm8lY7sfDPJnD4gJJ3vXvYfuT9eWfcneg/NJ9xXUk/2aUEv2fmKKpzZG7vGyLMuyLMuyLMuy/AWeengG/oDPH9M570MEHyz4I5vrfCDgj3lep4cC3PcDklxPjIUWr/FRgxoTH4x0DvVnHGh7rk/13JEPKHygAj6YYD5rNnbWkXP69YORrgG4V7e5fVBijdh7nTVOdDxGasuYE1kntCb3MP31wcbr7rs9cZzyZz5zMSf6y5191pP9tw9pq0Zs9TvphIwteZau0C59J07xrMVxl29ZlmVZlmVZlmVZfgtPPzyT/DGdP/59iMEc9z4s0LYH9vr20Hd6aJCohYcR4AOOnk/Njs6hfm2ZBx9++KBI/x76X5EPKMzDK/NTzdpYB/ScNTPUqI01gDaQPjmw73pPGEN79XDNWtYn1p/Dvc144DmaBja9b036a+N9DmJpiwZxXdSH7WSfeqw9+zkN4kD2JWOKsbUHfezXhJpPPUqmeOlvzYzUsSzLsizLsizLsiy/lTc/PIP8Md8PMfyR7UMArk8PYqaHAsndug8pfHBjbh8EMO/DC2KB9+pr/cZse2vI62fJBxTGdZg/a+76YJqDrKNrAO4Z4EMRNDRd7wnym4NX98jYzov35jz5ue5eZg2J/vZtQo3YGF8yn7mYE+4ne2wn+6wn+28/0/ZE5kiyDmF/rvbIWH1OTuTZhEm3Oh6NuSzLsizLsizLsiw/macenvHDOn/Q8wOaAf0Qox8s5EOFRltsJqaHBokPKfLHvPmc7xz6tD5zuK69DxF8UKH9VA+kbdMPKHzAkXMdv+MZA6ivdfPaNQD3+rk+PQTpek/Y14wL7hkjH7xYq3Vah3VOfc1aG+2tH8iR9/qTs2Nx7Zq1pF7XRf3YZu3qTfvuf9eeYGMMe+e9mE993rt/qQ2m3tyRvQJeuWdepj1almVZlmVZlmVZlt/KUw/P/LGeQ/qHev/QB3/c5xAfNOTIH/053+ibD4H80Z/zamTwMIChvtZvTOZheohwVU/bJsyz7gMKc2Wv+gFF1uNIcl7NXQNoI/mQy0HOqd4T1pO2eVZO+8Kwh1OdGc85x2nfYOoVc5C6GOZn3bXcB+0k9aa9PWCYa+p/2jGssTVnzxJjOjJ2apt64GC9aV0OsM4c2e9lWZZlWZZlWZZl+c089fBsWZb/Rz48W5ZlWZZlWZZlWZbld7IPz5bljezDs2VZlmVZlmVZlmX5/ezDs2V5I/vwbFmWZVmWZVmWZVl+P/vwbFmWZVmWZVmWZVmWZVkO7MOzZVmWZVmWZVmWZVmWZTmwD8+WZVmWZVmWZVmWZVmW5cA+PFuWZVmWZVmWZVmWZVmWA/vwbFmWZVmWZVmWZVmWZVkOvOzh2X/8x3/85788yOtH4r9wuHwc//qv//qf46PxzDA+I9/yGP/85z//v3/5l3/5P3dfB/+K6T/+8Y//vP4umtCAlkd4xva38V32a1m+M7xP/A786L+dPoP9++y/+Ky/oV7BV+7Zq3835N8Mj/JqDcv7+Unvn4/iL/4NxfuQz6Nl+e48/PDML9hp8Aa/+wLiC4319/KRX/Rv+eJ9Bc/8yLb+j/yAeeaL6z1afssX5Efvx2fzXb60X/3w7BWfHc+8V5+xncD/1e8P9NCDUy/t0Xt7/V3O0B3UeveZzzpn8VU8ci7Y90kXej/qR95X/IikTnI6rnLTN+2+49lSX9fge86R72nuAZt+r6ePds0rPtOE/O/t65Ue3kOveh+RI79z7fErzu4rPrvopfvJ+/hVe/QRvPIMPUKes1d/5rzlb/hXa3gV6nrlZ913rbXJ989v4dnev+Jz6I58Lz7LI+81a6aWR8DWz/VXfF+85fPgET7zM/M9e/QWpnP3ir34CNiDR/cXu1fW8Kb/8mxq7md9KH/kof2oN9od9PLRD5fP4Jkvrvywe5av6vereU8PviOf8aX9CHk+XqHpFZ8dz7xXv9v7GuzjSRs9Z7y3T6/Yr+/Cq790HzkXkw3n9yN7+tHxG/qa56zvE9b8LAB0fpcfV+yT3wG85t9A0xz37q31cm89/i2V9RJnOoPG/y58lh5ykOsjYC/e+z545m+or+Yrz9Crfzfk3wyP8moNr4Cz43fAKz+Tv2OtEz/p/fMoz/b+1Xv/at7yXruD/rzyc/0jNMJ3+959Jd/93L0VzsEr/45/+cMz1nhlpND24YNRu9NGTTYe2szTH7LkbT9JP4ZvVOxy/vSGS7u04Tr9ySPo6bx+gOYcQ7+OJ/0BfBUbshe5H4k9ZVBff3FN+6COHPZysm+63/jiR92uGe/Z3kJqME6CT2qzB9k71q/246oHrSk1cO/61J+Oq4bTPDzTB+NYMyN1ECfvOy+9kM6J7USeQzTJ3d6a6xlNgG2utU6GpLbej9SHbtZTY3Jly33WrX77pa3+0PVzTwxtsubuB6NrAeIwjy/xEmN4LhJ8MnaS/TNm5nEt9ULGTC1da/sB8/Yr6zQeI/udZ53hewFf4kD3kPnsN0Odk60YM9cl5xjpl7Dm2ZBpz05kfvRQh7mcdzDfdWbvTvPdgyTnT7qz94L9qSfJVS/Q6LoaMiZrzjOA9TxHMOm7wn7kvp3eS8ZNLYLu7PMJYujbMXo/Pe/mE2NA97TfM1lXzmfful7iuY4m68KO+ay/a+4aoM8cg1idF9LmtI9pg5bUw1B77hlwPdWtT9batl0DOcX9cGTPE+Jpk31LHQzuJ9LfmhPXGBm/tWdPpnl8iW8+9HDvOTNe1p29AmK4xkjSj5iM7Gdy6u0jGtrXHMy37VRf+z3KFL8hbuoztz1niHqs/UTXq/3V+eL+UR34MT/ZA3ue5671ZF56mmtN7gcYK8mYHc/a7Z3+z+xx941hXOI41zpz77nO9exrzpOf3mVcYk1kb7q+jptkbgZxTv3h2t76eXDS1rZXZ0C6t/pPGqHtT72B1Gk9rYPRMKcOsDfueWrLGnvvyJV7BMZy5FrbAjZqOfVK8M91dELuBZrIwb12zGXsrAmsh2FMwIf77GnrzzyM1KwvdO8YrnUMc3S9z/Dyh2dZOPeKTx+bfMXJxnk3x7w21OYJ99rq6wHuHPjRzBOsGwusxw0Q46oJv8zbGvMAANeZJ/Nar7GuYk/7NIG/+dVuPmrLnhAv77G1TrizT9CZa+Sc4jEnd7313ri8Tj3oPmpnH3L9aj8g9YAaje29cH21L90XyRhoyvtn+mBtqYFra+pzg619Ae6tN69PEBc9wjUa0IS/2CfjZR+e0YRf7o9+xk9aG/f6am9P1Zt55c4244J7oD0auU+6fta973z4t+0Ea9h2flBj9wn71M61PTVec6e39+iq1gnWOy/36cM9sfo6yfnUkDCXZwSyP+oVYuZ913rSIvQKm+akr1GPvcYn74X5zNPxPSNq9Z7XXuPVGpk3jnaTbuapNUHPZNuQK3uaMN/auE/dvCbYdM/v9qk5xaavxuaacUVqv6Pfq0D9WUvWD6zlXrkH9F1t1uIar+mTe5Q1pR7ss1bujaGd952P+FlDaoO0hcwL+KbGjCWpJ3nkLLQNuV3v2q5sIWvJ6xP0QZvuW+ucQFf2Eh9iCPfdO2Pil2sy+QC5uqbcS/W3HnuHrbFg8jU2Grmf9GGTObIHdxqMix1oz3xrAHztl3bStnfgm/VPEDNtuM881GUt6rWWE5NOfHovOu+jOphjLXvOvXuHXduq2Xt4pJ60B+KiU1257l5L9t9cqRmYe2SPJ61oaV/vM3f2DqZ7e8drx+F+AlvrmerLOE3mhKv+2A80Z0y12ZO2tUb3SDv8yM19njnm8v6k0RzeGzchd9aOnffqOUHe3J/sM6+d33vsMg+kr/a5Tr3mSlvJ+Nim7wTr2UPIvWCdmPbVe326JvxSU8ayj7mesbFLLeZyv7Ke7p220r1Rp7Ge5eUPz1IIhWeD9bFhNnfiZON8QkNsWPukfW6aZPOJo97mqtEZQzJWx0VT9m/yT3LTW8dVbGKeNAs2qQWmPkmvdb+bq1itfbJ9trfZK7BfE9gZ22vzc51xks7RPbir465nxD7llrtzcNWH9gW05bmZriXrI07mnTjV+8zePqppqk3QYA+ktaVN1imTZriz7fXWedeLqWbu1Z51XPUg47QmfbIHeS0Zn3hTriu96S9pP/k2+FsvTDrzPUC83h9gnnyArfZJxpnoejImcJ3+vd6Qj3jTuPIT4ntuYOoNcXqudfX5SJ9eE/ISJznVS6zcQ6BPqX3CevrMyaRNDe5V6+H+Ud0n+hwk6GGNcQc23ZcT095O/lmLOpnLPuU5z+tk6lNq8Jq47Z/7MunGXo3d++4t11njpOEOtHQtMNXYetJmss9an7FF9935b1Ib18Y68Wzv8izw2vt61e+sTTLe9J7JHmVtkPbTGeX+kf5ljjsNU8ysi3WvsxcZQ6Z+XDHFaMiX+9l6iWGfplonsLnrY+/7MzqmM4Ot69mnqWeeC+vh+grs1aav2ng1fmsG67o7JzLphUd6n/mNzVzGu9ORfZRT3rSd4pK3+yHdq8kfmLP3U2/cDzjZTn4Tfa5a49SbtjmRdp2noZ5czxqbXJv05dy0/sje21Ps7vqY8ST73+vTvqPBmjI/ZO+mPmYN7QvZr7w+1a6uXle3/s/y4Q/PTg23aVfiJ5up2TSExoD2PQAt05qxM05jfRPU1RuctXfcriEPgOCTGt307vNdbOIaozUC68aW1A7oMwYj16a4V/ZJa++88Gxvuc56pnMp2BqHPIAtMJ9xiZk1ZQ7uUyO+aetwj7me9iIxn7og99JxOgdXfZh6gh5zkSevM5/DvsE0l7CWueSZvX1Uk7VNkKvX0j8HEC97Cmggf3Nnm3VB78EU91S/pA/XaWsNTcbJfuDrecn5PBcJ6+6d+XrupNfae2g/+TbYmwvU3CPfA8Sc5sgnrGGT+bM3kjU7TnvZ9fR6M52lPi8ntMvetP7JZoqPTuZyCNdTDeS5OucJ86kByNm1N6fc0u81QJc+amKYq/cI7vapmWp1zjie06u4rHdfThgvaQ1A/dlX+tN2eU647h4CuvMsQdatHkb7575MulPjdPYY6uU6e5TxuO69PGEf9IVHzkLaTD3JWtvWfDm0hWkusd85Uhu5mGtNwlrue/fOmDkyFtfMWdNVv7MPkucsz45kPGvpgf10RonrGWqwzRjmuNNAzOwvZA25v1nvI3t9R8Y+QUz0SvcgY0y1npj0Etd5h3D9qA7s0hdYt6fZR14znwN7sCbG1d6zhi05eJ32l+vM4UDv1Dv82paRPZPJH9rXGjJ21mWcHtaDrX0U1nNvJG0nfbkPDX6Trqk+c0/xsv8nW14zV8I8fjmkNU62jFPsk910fhvWsWvbaf+sn/i9dznHdfcv40/+rNlT4Jww13aCFs+S5F70+rTv2XfWpgFTH4mvNtb6PGVsdFz1Dn9rn9ZzL4z5KF/28ExsXjcoSZup2b1RNqtJPRMZp5nqk9xAyVgdt2tofzTmJuPrfeu4iy3EP833vmSfiJ89yzUgZvb7zj5p7ZPts73NXsHVvtkrXs2LL/fk1Ye1jNk5ugdTHUnbX0EeYqlVTV0Xdo/2oX0hz8Hp+g5i9l4B81O9z+zto5qm2sQeJidtMO3jpBnubKkj11vnXS+mmtOHa+I5TjV1HK7JkbGyT1PPTj3GX9srvSd/mXwb/LPGSecJa/bauhN6735hm+8lc6m/6+mYXc8pp0zrHeNEawP88uyx3vHx6/jYZY+T0xox7C1wje3EVOdVTmA940/cvRfFfSPfVP/kc0WfA5i09Hlq8uzdge7u79TDrEUfcqSO1HXSSIzuU2rIa15zr7IXk27yaX/Xe3yzxpOGR8leTDWylnrSZrLPWu9sT1BD5pSeJ95kx3z2X17VO3pCjVc+2QfJszW9Z7JHp9pgOqPcTzUzl33PHHcapphdF/70AR97mzHeyiMxzC2t967WO7AnBoNr6X1/Rkf7ArbuZ/a3e33C2lKDmJtXNXGvj5zOD0y9y5rumPzxzXyZ39j6cQ9TnCT7KNhPfUnbKe5V77tXJ12Ze4rnvsDJdvID/PCRPletcerNiau96TwTasYnteNnvZD1T/pyblrHlxhe93r2NOn6JONJ9r/Xp33PXp3yw9THrHHyzX7l9dSb9J/WxRpOOie+/OHZ5NekzdTs3CjynRqk7ylX6p1Af65bD7lTU+dJfdA19HrrII81ZS/gLrac5o3nAeSVe/N3/FwDtOkLd/bJXd3Aeuq+6y3XzEn3q7G31oA/GtxbaF25H9A9aI0Na9g8grl7/+zLW/rgddegP7Vk/dhmfSe6D0KezMU1GqxBrvb2GU3Y9X5B9kCwS20J8dMe21PeO1vXhZxpP/Xuqn7Qx7oeoeO4BznXZ4217OepZ+l3pRfwz5jJ5NuQp99D+NivK7KvqSlBm/paz917sWO2f+Zv3EtjCfb2XJuuH3oNH+7Vc+o78VMjpF/DWtZgzIyPL3bqbrDLnKnBOszf91cQF1t7oI4J7bpvaMl8zHOP3QljpI1xEmqc9kDMlbUSc+rjlLP72vWzZuzMg1ZzqMF+8Kpm5nPvc8/1y2tjYDPZCXGMy2vW0GQN0PFa41UsmGpP0J39Z92Y7oF67Le1cp/50/aKrlHwt6dqneyynwnzXQtDyDv5Nbmf+E/9ThvJXtu71JP5ec3eJdZuL7BtHZI5gWvj3mlwP32PaW9eoEZ8Wit2p70mX+acwPdUv7QWYmYPMobareUR8CVGa6FmYskzOty7PBvcYwN5brR9RHNrSFhDk+vmyD0gP3YTp94xp+47Wp+9BePnubNf6jI3mrN3SZ916LyStlN9uQ9Nr03+kLmxz/vud9sav+vnHu3ZIzC+ZAxQ49SL5mpvTrUm5MCGOJkv82tjnmnvpj3SHoivLuOpy35kfiGmfokxkuxj93zqRcbGr2sSc+UecW99zGcu5lNb7tHUO2ytvXU3afsIX/LwjCKxdVh8crKZNrYPAffpmw0lTq4x1GxsxqQJ0i9tqDPXTgcJuobU5OZ5zyC2NXSfr2K3JmM3md947pv5HMy7BrlP2N7ZJ639ZMtcxrR26Bhc2ytQT/okxnbd/mVMMDcDn8zRPYCrc8b1aS8gffJ9ln1o3c/0wevUnbZoz7za58DGXjnQdIJ42qXOrIlhPZA1PapJTvPEZC5jOefIXqQ+e5rxkjvbzMM8r9aLno6L/al+SB/sjO3IXsoUB1vzQH6GSMY99Yfhub7TC9ynr+dn8m0yV5LxGNTVZyX1p6a06fzOqzHr9vq0l10P9/p2DVPvIc+CNtP+QmozN7b65VBn9si51OmQXpPMoeY8Ww02Uxz1qCVrytH9A2wZ1N12rTu1ce08/mjrXkx0TIf70zVyf0fuh+OE8fOMnfpqXZJ1Uf+01jFaGzHF/Rd7io/7Am0H5M79wNYcjKwv94rYHa81TuckzwcjcS37kbb0JvVkr6zDWtt22ltsrMGRfU0yF3HJx1zHTe1N2k17kesM9yXnrmqy37nnQiy16df9Sx49B+ZSa4Nf2hrnEQ2Zh9HnyR527tNeAzlOe9Q1M7LuhLXUQ8zUQb6u9SqutTjQIsTOeV6F60d1ZL8ynnCd97k3Dmrp+e5/onbRl9ckNTnA3vGaXO1xY88YMPXaGoiRe6OvsNa+gH+fK9ZzbyRtp/qIadwmtaP11J/MbbzUnromW8l9yb5cncnW2HOO1CBtR2z3BsybWhrWeh0dxmSNOGqb9q7nWldqAnvgGjnw6XPaeRJ80ib3os/ltO/4Tb3q3NaCrWvmkfZN0HHVO+xzb41BjtwHRvfxjjc9PFuW5edy+pJbfiZ+ASXTF8my/AXyD71XwXvp2T+ulmVZlv/J9DfL8vv5iO/m5efykz8H9uHZsvwx9uHZ76L/lyDYP1KWv8qrzz5/4PX7a1mWZXkb+/Dsb7J/ly7JPjxbluXHsA/Pfh/8QcKeOva/Olv+KvsH+rIsy/dlH579Tfa7eUn24dmyLMuyLMuyLMuyLMuy/EL24dmyLMuyLMuyLMuyLMuyHNiHZ8uyLMuyLMuyLMuyLMtyYB+eLcuyLMuyLMuyLMuyLMuBfXi2LMuyLMuyLMuyLMuyLAf24dk74J+v/+c///l/7q55xvYr+cc//rH/Ut/yLXn12SQWMT+Tj87J58yr/hVV/lWk3/RZsJ9tr+fuPPMvKfEvKn13qMN/qXb5WfyUf8HtmffCV39W3b2vP4KP3kdq+i6fRZyFn/B74FG+4vfNT/k+33/d/nPhLNJvXu/IM/Sb9+nq/fmT6n5mbz+aD394xpfhKwv9Tn8oXR3I5hnbCfxfXff0pvkpX0iPQj3U+BWQ99E/1rDt83F670y2E8/k/wm8+mwSi5jw6Dl5b08z56vJ/qARrTmms8Q5Sps8V8T6Lp+1E89+6b/6/LwKNL1S13u/a54B3Vfnmf3x/ZLfYafvHuY+G98rV6Btei9Q00d+xmb/PppX9/+z9pN9+c6fU3Lay9N74Ss/q/J9/eg+nup7lI/cRz4P8/uP+tDrePQ7BPo781nN7vdnva/fwrPn7zO/c+S975FHz/Wz5HsHpvf3T8Z6Pnu/oXvb9Pv8jjxDH7VPxH/POX0FV+/Prptre8xnFPfJV9XzyN7yWTydj4/Y1x/3X5595BfsszzzhfEVXy53TB8W+WGyvA96++gfSNO55sx0jOnD7MQz+X8Crz6bxJo+aK94b0/fkvNR0OZnzHROOF/M+X7Xxnryfvps+G48q/GvfLZ95nfN3XnO85V8p/P1yB9lU53W8FF8dPzfwnf6m/CKZ94LX/1Z9ZbvqVN9j/KR+8j723p4v2cean201/i+9z351Xv7CM9q/IrfN9+1j2jK9870/l7eRve2efZMpP1v3qer9+dV3f4m+A48srdTndRw9/fdW3jq4Zki/AJhZDF8IVEgNqxh3wW7UZM/cbknDmv4Jqylb34B5vxVozwMDu6F+6yt46DHNXLbi4krW+5Tex9e6kwdzDNnP7pPjOxV95jRtXQfGPgRp2N3jcRyDdsTncM49kasFVizP/plbXDKry9zrBGXkbU73/4ZM0lbxiPnZep/+k20TmJwj76sn+usOfv0SH78cx5b0Md6Mof0fhqz8xFD0DT1yD1iqIF4bZ86uvbWk3m7zgli2Vt81Qbd17f0FLqWzNmkbceZ9jlRn5rsTeP7w2tGwprzJ53MGwPUnaSWU3/UrL8xnXdMOnrvGcYljnOps3WznvXT15MfdhkXzRPaMrRN/cTIfUaz9tK15VpraR3pl+tXMZvUx7CvkGtoYGR9xHWdeV49B9qe9o7Yebb7HOAv2HLf+U50Tdqq0XHqC7qsQ1rvFV0zedWQ5y7Xci5rP51TSJ/ct/Qh9qQ767H32bfOleQ+GKP70/FaA/Fdc9A39E51uh/kzn3r3gn25HT9tNdJ6mXY00f6kz0xZ5+hPhcMYltzxiBX0v3K/U6/7HPX03qE2GgAfDJGx7YXOYzbe5Eas3biEJcx0X1K3adaE9a6f9L1XYHdqWePgpbsQ9K1kc99AM+FWDcje4cd954Ra7/aD8l+MszX+5z9RKf3vLJuHd47ur5eP9H5sxfEbN88w1M/GLnvzhs/10DfHH0W8Ml18qo7Y6tbuudXpJ17njnEe9fsEaNrO+Vv7erm2tqZy9oYkDGzT9M+Cj7cZx/1nXqbdA2uZ90MewbYWJO6eJXec9eYb93GAXMCa+ZknjrwNWbqAedzTGSMtun45MyzkXVpa23a9p4yIOuBu/5yn/lSR9M1aUuMnMdugrXcP8A29+ZVPP3wDHEpJAuxQOwkhXs4s3lslM12s06NAWy1l/Yh39Qs8pNP8Ml74uQ918a1djeG+a5F7my7BvuiPdrzHphTS/ep86VubSc6L7TW9kdHak9dibE9C50LjcZJO/N3ba5f5W/twPXVHnN/im9uNXsvHSv7Dhn3ju4XutFBPDQJ19bHWua7y997mb0xf+ZqsDV30jHzHp/p3jjUaE77mxq4t6bsRffLe17z+gpiGTt7oY6JzAldb8ZpjdrmHgk2WffUl2c4+aTerF8y74mOjQ81W2euP9KfzsccdsK9sZNpn9HSvt7n+UFD1s48vpK94TXj8Mr9hLb62gv1E5f71mzutoeM11omqC3X72Im2OR+oMv7u/PcfcE37bOn097h32cj62DNPnVua8x4oq1rHTvzTmjf5L5dobbum/fivEzxWc99yzi5xpz7ln0D7Cbd2QdrzrPAvT1LrK/pvmKT91yrl9e2NRdrqQNYt+7sEz5ZG37eq3OqfSJ7CPh5f9cfXrkXfFNzYixehZqv4pE3c2sPp/1w3jwnOyC2e0Nu9+bKh/msrzVnHGDN+ow77Q160y/PypWeRyGWtV7hPmHPqyP37b1k36079znXWzf39pN5tHkPd/uR4J95oX3z3tzuR5+xvhf88p6cp/dn1uteqHE6B9mrUz+yftbzPvPx2rYZK8m80Foh/Ts292mbpCbgPuMQF+ihfTR/5uDa9av8k3Zgjp4Da9y7x96rs+Ozlr3LWGjK+/YltnEnUjt4LowHrU17a806Mha2rHuda2g89TD3Qj29N+rDp23Vk9A/7eDKT92n84Zv2rOmrbES8nQu9QP35IDOzWvHE22lY7OePW+wy7oEH/W8kjc9PEuyoGyq5PpUPM204Lw+0Tkmn0nnRNvlRgF6zTXVlocsubPtdd9AHt5ps3Nuqpl7tWcdHTuZ1qY90mayP+3ZFCdrMBa+2Ysrv7v8k2/rwz/3ODUB9sa428eORZy07/U7UgvX5Mmap/qT1ntXK2hzFxt6ryY6TvYLWiO53R+u8U1yT0/XYn1qyLwT2Q9sW0f2Tno+Y4g2VxrveFTPCX2anJ+0TJon0KYe99hYvLrHV/2ZzlzWLX1mZPJvMr+1ET813enQLznlnWxTQ15L1jfVmjGn+I37IXcxr7jrQ9aT1+JeQ66/pee5ntfCvbmSSVf2ZIqVsI7WaXTcCfJn/6fafV/mXOvunqTP1C9QezL1A7IPk0ZqmPzU0b3vvrYNsexL7gekxqm2jNW+Sfqq860805+px1OPYIp1qhmbyR6Mb52da+oT9VBXk/qz7lNs6PmrHvTZgKt9TNSQ15OeK8iDH+ORnGDfMxe+Xcd7oC/uO9f0L+OTHx3ZA8kzM52fq/1oJv+kzyAa7WmeS+a6v9h65vIasv7krt5pPeud6iFX9zZ7gY/au46M3fRa9wqIpU33YLKHux4A18RLuyle1n6Vf/IF5uxV19uajAHdc8jedp/TFzpX07k7HqRNXmeteZ1Yd+rimhjkyZ7Y09Qw7WHa9l6Y746sY6o5417tN+T6pDfjT7lO/ZXMlbQuwJcYMMVKWCf2NDruK3j3wzNEXW1aN7LXMyaxaOAVnSPzSx+GZGqwcJ0HNbWTk/tk2my4s+0aWi852z/npj5lfK7TNmtMpj7h1/20L9r3aC1AnMk266IHzN3lt593+Sff7hX2ucfd67RXXw/7zPXpvECv35H++NoX9JCT0fWxpi5GnqvOj2/aOnJvcy8mzJc60JXxMo7aBX2pkdzY97VkzdkfrjOfw73Ms+JcQyzXyOO+g1oYqZ/7R3tK7KwVMmfT5+0RPSemXgK+zk9a0GCPr8AOX/qMPa/q5V6NXKs7B/rcI88KqK9H9xEmf2hfa+TVueyhcXpYD37dE9bzHMhka6+ANa+FdetLW0HrlZYG26zvLmaD/akP6pSsh+vMC9mntD3t/VWuPNOT/q5bJl3Et49TrGTSAlnbFdhl/ilf20DHRy9zOewf8extgm7rlI4rqWvaH2JNfQD3hmEdXWfnzT3gum2Nk3aSsVpX90lfNT4DcTPWo/0h591+yhTrqmbtG7SZ01oZznUtvZ6Q2/PEeu7NFBu4z/p6HxzY4Nf1Zf8atHQcOel5FGNn/yemfTL3q8i9pRfE55W6uHYfsuYc9nQ6P1f70Uz+aGhfe4Eu55K7M5dnFrjOsyZZu6RG+5Gwhg2c6smY+Gcv0ofrtk3dSeaF6dzkWScu6z3SHu72HLS5y5/9vMo/+QJz9qrrzb5BxqBnxs9hL7Iv0Pk7V9O5idX2ue9pn7m8bvBz37mmB9wTh1e1p+asyf1Jsiau29Y4DbasO6xjqnnSLVk3pO2kN+uZcuFLDMj+CvEyv7QuyFxTrGTS0rW9kj/1X55hm/Ntx3Vu3l1t5CVmc2dL3FzvDSYnNknOTTVnfK6J5+gDKdPBmvbIGJP9iSlOYu/pQ9pNftZ+l3/y7V5Zixhb0n7ax6Rjdf5ev8P68EnN6mCkVnKlPm3krtbkmb0F9BGL+OnXcbDzXEJr1L+vJXt6ur5CPdkHyX5M7yno+jrWVU8njSd75jL/o3pOTL0Eeq+m3gu4qidRH6/ac2+/5SqetlnLqe6JyR/fzJf5eeXe3riPU5xEvyT9k8k2NeS15D5Me5Ixp/iN+yJ3MRPms/+5H5NP1pPXkn3K9annd7lyfTon3GfdMunKnkyxksn/9P5qrDPPCvGyNnJ3fP2SU31wVXvuPTbdd8k+TPsznaPGvuDXfe0+5B5zzbqjNWe/IGOlLl7TNnM8umeCb+p/pj/k7D1NzckUK3WL/pM9TPGtGdvUd0fq732UjA2df+qBTDFP+rAltpi3aT3P0NpPtN1Jy3ugL9kfrukLvbSfd3mn83O1H037d295zXs1ozP39bSnop9k3clUb2pUT5L1Tv3oXPjn3qYP16w7rmrKvNC9guxL9+DEI2eNWMTNfFP+rP0q/+QLzNmrrrd7nTFO+yvZF+j8navp3B0P0iavM1fnlazb2AzmsKU2rk8apj3Mmrhm3XHaF+Jljqwj80nuce9315rrk96MP+U69VeIZw+T1gX42pspVjL5c8/8R/Cmh2fZrNzgu0a6SVkghdmcRwo9bYYxgPXWAR0fG3yF69zUzIUv6x4wfbMWubN1XciR9txnPZBz+HefuGfeHj8KtqeaJW1Ym3rbqGN6k4B6ATuvyZ/3nrnszSn/pL171Zqyr5D2nbvpWJ0/awSur+IBPoysUR3MX2nHJv1O+SfcryttibnVJsxlnNaAvqm2vM517vXP/qo3+3HiZJf9Iwdam+7LMz21HnPbG3MmWRtw/YieE+ZOzK+v2r3X5y62YItO63Nvs46r/pxqYS57fAW25ofcH+Pb7+yxvRDm89wlvTfQecW4auieEkc9Yt9A+4yd8SYtTee4i5l0fK49hx3HWs3lveCb9q0r1wA95nLvUiNr+qet5N4nzBHLPTC2uadYSeuE9mmtSa6xz9xbR79fRM1J1t+wlufX64xPDcQ81Zo12SN7BsTKHBPpN/Uo+0gtauP11D91qwUNGSt1tUbyd/0NNlNfUx9w/Wh/8M1c+Kbmptc6N6QNa7mOffZaUqf1p+YTxLYnvY/SPcAm95Br1if01V7b3Dvp/NhMcVvPCfwnnfqx3r2X7jvXau44XNvD9rvCvdeeeNTPfZ4R5ozfGCNR3yN0zz07QvysNfeea3tyd+bSDzpvkv00btbIvbF4TftTPzIX9tnf9OE1dV5B7dYP1E7s7EHakOdUc4OdNTWpl9hemz/rzzhX+SftkL0ibmpKHdAxuD718q53vd50bs9J7mvmT/vOxXzG6j4Rk/uc4xp92Y/UrJ6EHNpn/iu6D+RVq2c/e5Y1c9+a0557bbsnkLmf6a+0vWDLmhjb3FMsmXRC+mgz5X4Lb3p4ZpGM3MBsqnTBxnCwLjQ8N3XCBqRvzjFaQ4KWtONVuM7GtnbtGa55SJo729TBPK9uPGvZF8i5qU954LEztqMPlaROUGvCWvbFN5vj1O/eawZz2GcO6wfzM/TJvsEp/6S9e4V91oK9fYW2V1sOe9mxOj/36WOs016APhkXmEtdQBzjM+hD7kXn7zkHGOukrXNlneR03mvjoDn3rzV6RvI6NXY9mVf7HMz1nuE3kXuf+949Sv25dtdTyDVrN2dD/rR9RM+JqTd9fqBj4/co9A8fse+t79Sf05nrs8Y41UyftIGuO/vNa54frrMn2X99of2A9alX2tobRmpnXj1CHnOBfZz8Jy1N+qvxKmZzOodA/lxjZD1dN75q6Nrx1Ra0l97L9G1b4P5UV+pm5N5NseR0Rq0dtJnOA2RurukDttM5zxp7rvvBUFevOZ857I+6m+yDfsaBrDnp3roH3VfWskf2AlKnI3tB3pwnrrFaV8Zg3hz2qGFOzQ15MtYz/bl6LzT4aQvZG2Et/VObuuC0H8B1rjGyBiG3/c99vIqda8Zse4akFvNl/5Lspb2CKz0nprOWPSDXSQekX+6R9RiLa/QBdml7hedUX6D/uceiDoc+vE75ul+ME67bizyjXlsr2uy9/VVL7rNj8gOupzrBvjD0m/rPYB6NV/3oXPjl+yt9rCmHsZvUSQ59rRnQZl8he8s49QDSjoEOc2YO7jM/dvp0L075J+3AnL0iVvYi+wYdw/sc6ITuS/t2b5vODdjp035p37mAPug37Qnzmc8+ZoysSf1J9q+1MuxzkzbEn3QwrDHrzrr67LCWtviybv1ZDzzaX8HmVFPqZmQfp1gy9RWwt7dd53t508Oz5fsy7dHVoftu/CSty2vZz5flp7OfX8vyPP0HO3/gvvIP3RPknH4ULX+Tzzp3y8/iqz6fXsGe6Z/BtE/7/fR92Ydnv4zpzdZPir8z++Pz77KfL8tPZz+/luV5+Nzn818+67uAv5Uy7/K34e9kPsOXJfmqz6dXsA/PfgbTmdq/J78v+/DsF9L/6eNPevPth8XfZT9flp/Ofn4ty/P42Z9jf+wty/Id+MmfT/vw7OfA3495xva/Ovu+PPXwbFmWZVmWZVmWZVmWZVn+EvvwbFmWZVmWZVmWZVmWZVkO7MOzZVmWZVmWZVmWZVmWZTmwD8+WZVmWZVmWZVmWZVmW5cCff3j2lf9Pyr/7/3Ppj/pXOvf/qfayPM9HvR+/A/uPRSzLsizLsizL8p35tIdnPCzhocln889//vO//esVOdD0Ux6e8a9uUIuom9eP4u7HOvnfsqfveXj2l35kf9V75jvwin2eYnCef+q/YHP1fuyz4r+wlJ8ZHwE5X/F+/Evv62VZlmVZlmVZfh6f9vCMH6wf+aDnEaaHNl/5o+2Zh0j98OwzuHt49laeqbv5Sz+y9+HZ+/b5t52VZx6e/TT+0vt6WZZlWZZlWZafx5senvEghx86DH6w+V9ycO08wwdmOceQtue/lhB+JDqfPwrThx+MDHI8Ar790EZ9+V+o9Q/U1MI44QOutst+Zf7Wk74M+5FzDOz8L0uyZ5mHIflfobjWfXCeYb/9sY6ta9lr6wXsrEdb1xrtsq/mFOcZ2EH3h9E/uq01dZLL+No7WmOumRfw715M9U370rbEMXbrUXfv5SP60ZY9Sg1CHNfJIep2EEuIebdfqTfX0och1IFP6rEnWYMDWMfeXPYq90Tdpxj4Z23dTzUAttxn/Ox355j6DWnTvcl6GNYEqQ0b7FOfpD/DHFwbb8qFXua8z9r6PKTuBB9iCnn0yfkkczLAWrOnXWv7qbc1GCv3g3XsWOM6Y009XZZlWZZlWZZlSZ5+eMYPj/yxcfrxcfXjBvDJOe6N02tc5w89wS7v78A/fziDP7TM7Y9Gf3Tik1qmGIJd68HW2MA9MSBjkS/j4pP3xLafoE5/ILKeebhWt7YZj3vjYZu+wtxVL1KTtrnnqS8hTtq6B+Yhrj2CzKNtkr7Ytb/rvbdTD095WzOv3E+0Xu6zv66Tl2shR97nWYE7/djnfdOaia0O5tUMqVk/tZC/83Z90PVw7xk0hn5qsDbXE8+YNsBc6mbd+ynGpCHjcW+dvGY8+yDtO0H99sl83nc93a/MrW/2OemzAhm7c3lvvKk2c0P6JtioWY1XuM/2QLq+Pg/uhWjPa8e0j+rP9bs8y7Isy7Isy7IsE089POsfWDD9aOOHS85x7Q9W6B87oM+0JsznD7r84fYIrQP8MZVgY578EQZX+h6xTc2THunarmJPNeR6Xgs/Ht0jrjOXMO+PTDCOpKa2hdYsU93cMz/VkvbTOnmzFnKmvbW9J+/k2z0VbO0F17mX3cOkNahNJg1p0/bNaX2Km5rzWrhH73S2BJvc/7Sd+o0G7af16Yw1WePdnk7xcn3qS9bKtbkeBR90Qee3PzD1fNIrWbdc5ZriW9szudPWfptzwhrdZ5n2ipq067MEWXPaeq1erpmDuzzLsizLsizLsiwTTz0848eIP0KkfyxNNtznDzt+qOCXw3Ve+4cb+KPHH65w+kF3gtit7fRjSj1oSZ2O1CH9A88fij2sr/VQy2QHp9i8UkPaCuuspa107zK3tE3HSU1tC9Q2/Sid9gFf5t2PHtpP+0UO1+0Dr+gkprq47riMR/JOmlnHr2FOHfigg1fmUytMmgQ71uVKP7R9w/ppP3rvss/49Ply7z0TE9ikTgc+GV9S/7Q+nTHI2IyrGKzZf89ckrWmrRCPuGLOSReoIYf+XY+95LXPCbR9kr2Tq1zTnmrPmlpzTLk7TtbL2oR1Mq72Kmsih7VI1oSd1+oxHvOP5lmWZVmWZVmWZZl46uEZPzLyB5Q/svgxBPwA6R9k0D98sOsfhnJaM1fC/TM/eqbYj/xoO/0IbNo2fwxPpB6us3fEyfur2FMNuZ7Xkj88E+bU1DYdJzVN8VqzTPtgz6dakqtaWUvt5OaeeZjyyl3eydecE665h/gz1AW8Zs7WYE/kSj+0fXNan+KiTe15Le7tdLbktP8w9Tv1TeunM5Y13cXIWqd4uZ7XQjziNsx3rXkuJe87f/Zy6vmkV7Juuco1xdd+WjtxsiWOtZzI/mifZE3k6P7muv68Wifr3OOrjrs8y7Isy7Isy7IsE2/+L8/8EeIPJ+/7x1L+QBJ+qJx+nLGWP264J0bHxz/j8sNqyp8QS/1i3CR/TF1pbbCbfuCdfvCmntbGdeZNTWBfsx+ZJ/eqbYH1SVfqaJspp/Vix1rvxwQ5WNN32tusNZlqATRnj4itJtFXjc1V3uyLXMUiN/b2DzvuyaF2NHIvrZd7/eFOf9Y/wVrG5x4NxnU/IHvROoF77blOndri337iniepX032CrofkDr0uYrBmvuohuwn98ZLW2l7SR3S+VlP/9P+8uq1MfXt+mXqzVUu4vXepH3mvmKKA137CXMyuE7yPPCa69pnfHTgo258qDn1PZtnWZZlWZZlWZYFnnp45g8ihj8W/UHGDxDXXBfXeBXW094fL5BrOZ85+kcQWri/+rFGrNQAdz+mgBrNy8jaEnvSdK32rPWkXf/osz4Gmqcfp64zMu5kS3x1tD5JG+g4Wa+2GQudE9SNbe5n9815x3QOsj+sM2dOtaZ+cL9zpM5eM2/vFbRv4n5lXdx3jOwBWnmV1GqcK/3Eyj5NmIORWjpuxiF39hpy7yF9cz7zMYxjvqT12xt9iHW3n6xfxeh9RGv6p/a2BWzIOeWdIIY2xEIHvtD19PsrteFLrFOe1GMNXJ9yYWNPJO3VkiN7Ixkna72yTxt8QP2JNQv609c+ievOGzNj3OWxhmVZlmVZlmVZluSph2fLcqJ/nC/LsizLsizLsizLsvwG9uHZ8hL24dmyLMuyLMuyLMuyLL+RfXi2vIR9eLYsy7Isy7Isy7Isy29kH54ty7Isy7Isy7Isy7Isy4F9eLYsy7Isy7Isy7Isy7IsB/bh2bIsy7Isy7Isy7Isy7Ic2Idny7Isy7Isy7Isy7Isy3JgH54ty7Isy7Isy7Isy7Isy4F9eLYsy7Isy7Isy7Isy7IsB/bh2bIsy7Isy7Isy7Isy7Ic2Idny7Isy7Isy7Isy7Isy3JgH54ty7Isy7Isy7Isy7Isy4F9eLYsy7Isy7Isy7Isy7IsB/bh2bIsy7Isy7Isy7Isy7Ic2Idny7Isy7Isy7Isy7Isy3JgH54ty7Isy7Isy7Isy7Isy4F9eLYsy7Isy7Isy7Isy7IsB/bh2bIsy7Isy7Isy7Isy7Ic2Idny7Isy7Isy7Isy7Isy3JgH54ty7Isy7Isy7Isy7Isy4F9eLYsy7Isy7Isy7Isy7IsB/bh2bIsy7Isy7Isy7Isy7Ic2Idny7Isy7Isy7Isy7Isy3JgH54ty7Isy7Isy7Isy7Isy4F9eLYsy7Isy7Isy7Isy7IsB/bh2bIsy7Isy7Isy7Isy7Ic+M+HZ//+7//+v7nYsWPHjh07duzYsWPHjh07duzYsWPH/xv//u///r//f4rXa148j2RlAAAAAElFTkSuQmCC">
          <a:extLst>
            <a:ext uri="{FF2B5EF4-FFF2-40B4-BE49-F238E27FC236}">
              <a16:creationId xmlns:a16="http://schemas.microsoft.com/office/drawing/2014/main" id="{00000000-0008-0000-0000-000001340000}"/>
            </a:ext>
          </a:extLst>
        </xdr:cNvPr>
        <xdr:cNvSpPr>
          <a:spLocks noChangeAspect="1" noChangeArrowheads="1"/>
        </xdr:cNvSpPr>
      </xdr:nvSpPr>
      <xdr:spPr bwMode="auto">
        <a:xfrm>
          <a:off x="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6</xdr:row>
      <xdr:rowOff>0</xdr:rowOff>
    </xdr:from>
    <xdr:to>
      <xdr:col>5</xdr:col>
      <xdr:colOff>304800</xdr:colOff>
      <xdr:row>7</xdr:row>
      <xdr:rowOff>114300</xdr:rowOff>
    </xdr:to>
    <xdr:sp macro="" textlink="">
      <xdr:nvSpPr>
        <xdr:cNvPr id="13314" name="AutoShape 2" descr="data:image/png;charset=utf-8;base64,iVBORw0KGgoAAAANSUhEUgAABM8AAAN8CAYAAABP7o2bAAAAAXNSR0IArs4c6QAAAARnQU1BAACxjwv8YQUAAAAJcEhZcwAADsMAAA7DAcdvqGQAAP+lSURBVHhe7P3rrXNNc10NKxcFo1gUgWNQJErCgA0oDv34IvGHoVfDmpquXovcm/tcA2hwdXcdZlU3yX1Tj339w//6X//r//c//+f//D87duzYsWPHjh07duzYsWPHjh07duz4r8HvZv/Aw7Isy7Isy7Isy7Isy7Is/x1+N9sfz5ZlWZZlWZZlWZZlWZZlYH88W5ZlWZZlWZZlWZZlWZYD++PZsizLsizLsizLsizLshzYH8+WZVmWZVmWZVmWZVmW5cD+eLYsy7Isy7Isy7Isy7IsB/bHs2VZlmVZlmVZlmVZlmU5sD+eLcuyLMuyLMuyLMuyLMuBH//j2T//8z//n3/4h3/4P//2b//2nysfx7//+7//Ry7GP/3TP/3n6ufxj//4j/+RGx3vgV59VQ0fyVefz/IcnNEr7rPk++PZO/6q99bytl6+p//4MSaIxx7xl8fxvfkZ36uNZ8b4DZ/j//qv//oftfC3yqO85zv6X/7lX/7Dl9fvCNoeeZ/TL2ugH/sefoxXf6/+1r8Xr7j7/Psrfy+89+w/8u743358vn405GF8BN6lR+mefmYf5C6n759Xvj/8Hv3MOp+Bmt+rDf+PeK803KH8PuX59Fn3Frwfr4z53XjqxzPftI7Gy8149AJg+54/ip45JP+ofOsF/4gPhITYp4HmV31he4707rtATWh6zwfH3fk8+yX13fno+/jRvFp/vj+eveN9N37bXfkops/ft3xOvaff+J180cDeez5XvjPURu/ew/S9+JWfLT/5c226b/5d9Mz37Xu+o9/7dw65pzuFlvf+IGddj4AGayDvZ76HqfUtvf8OvPr945l9Zv8/mrseuZ/fa8l7vq9+Es+ePbb52aH/R7yXiHl1Rlfo++hnJLaMj+DZu9Q9fbaWV3DX+1d/BoExE3t3ql2f935vAbGu3gdZL7o8n2fA5xVa78jvU/9mUftdnY/wke/778JTP55xQWnI6cKyTtPZe7T5xnsrd2/ihAsz6X4U637lB8KEF697+Fn5vwLfwO950971x/3fgu+1n3ofXq3/le+P33ZXPorp8/ezP6fI9VfPirrp93t47/fiq/ns+/NK0Iz2/B7z76af8odk/mGdcC6P/J11Bb149Ds+78Bn/UeFoPG7vB+e5dXfq6e/R38ydz1y/733/afz7Nlj+97vo8/Av1sefY9jy/gI/L57K8/W8hm8+jNo+l4F16bvVvpBb1/xvXWH75P3gtbPOMf8PkX7R7xn7f1v5U0/ntF4mpIX2cvjH+K555vbga1vhhy+AYzV69B+xsZn2ldHa2D4xsZmWk9yn6Eme+LIunmmT+amN+pLu8b624ZYrGct6hBtHBMdX52enXvZS/ZF+6z9pNWRZB7s+rwZvrGbjuu55xqj+9L76j3dF7DOR/vCM/tp/+j55B1Jv75f9qXjMJ/uFs+ssWefU5+cdDV9Vlmfc2thqBfS117xjLYmNWY9V+dlDVmr+7yyf7qz6et+2jHcF30msgeM7APzqz4ld7pBbQ412kNfsTNO3yt8Mo7vKzideedlgH3J+vQB59oRP/tvPjS6rt2E+1M/PU/iSNfe/bRf7dd9yD1zp03uQ+rLnJmPgT646oN15SC+PhkT2t78qcmRd4F4khpy70rniVOsXGOgL3kklzaOjOFcX2yplXn2jLXsGfuJ/XFg23kZxPS+da/xAfP6Smxj8Qz6Zo7WJBkPsCOO64zua8KevmIveGVPXcIe2sB6GeQmHmvAc+ZO24xhnUIcY0D237pO4Ju29i37wWA9z9zR59TrQE2uYyfpg2aGNSZ5rozskfNTjvSlBnuT+qT1gDU7h4xhfNayl1lHruc59fle6VZb5sw+mEPSv22dTz1LrQzmjfWnf/bHGNlj7Ry5d9UHyL3sX2pt/WLf9OMZ3dagb2qwV8+cvWRPGNgYJwd2k3/3onNTX9rkfqKOrjv1dZ+lfclJHntpLHFNugbz2AfmxHPfPNC19XkmWYt6uqdZi7Hy7jFnXZg7cl0txrOmtCc3ZE5QE4MY1q6Ovh9qh/RlTNizPE/9rLthT5vsh9oY6UdNxGfN/dafcbRheN5gTunasfUsG/a7l4l9dwgxU7v9Sr34mhc7zy61d52sG8uR4Os6tgz0g1pTw2/izT+edWNybiNz3Yayzlx4zguCXc7b38sBecl4Nrd4sHlJcg5eDmjtjbmt2X4QF9SDZrDWrOcuBxinbcxvvqvewClPx1enuo2r7q5Te/ftq/usq6l7om2eCc+P9KXrU4fn4b7zpv07p1q7zkf7YnzjaW+tnX+yzX383Af1WF/Pux5IG+tjqAmudCX4Wzuo2bPu2K2P5+5d7ot12Pe+I9J3yTqyVutQS8Y8+eZc1OtZG994Sfelc/Gc8+5T4p59M5Y62he7ts1962CAdTDyHI3Rdeqv9q4V7J0a24ZnRvZOnzw758CzmhptuyfEwT991a9t12fPrI85z21nXHKBNTrvPN0D5jx3Pu0e7UPP08eYapWpxpxD9hA8H8l794jO5CoWuO88mepzDu57TthMtu6D+V3zDNRvDM9y0qsta+xhI/ozoG3sP8OY1qGNmpy3psR47tlP58bybBvse4982Q+fofeIbR1qcY5+bMA9YZ71+QwdI/fInfOEvTxr4uRcWFeXvU/wyZqZG6f3eEZr14ddxwXydWzsPAOeGeqjVub2g2f97X/uC3PW1Y0+7F3PHmYO+8FoTWCd7rUW9qHteD7pNqdaAVvWoPf15xV4znn3rOeN+/ZE7daiFv15thZIrWgwDnTuyddXY8BpXW2n2rW3V3m/0MDzSZ99dh9fewDsqQt63v5oYm6MPkdzO+/aEus41Z11NO1rj9TlPvqAZwbgYz2Qeexn+uZ5db+tz/3E3qQm1lw3RtZiPH1YY44N8Oz5qMU968jzM7Y9dC9zQvqZU7+uuevCT1/21JNYF/tCHvyMr0YgBgN7YwPPGZ+5NfCcOdCrrbkk9Xc9vFqr2syhrfPEvc6jLTGNCzybk2ds1Q5Xc57tFzUaZ6ozbdnLOtkT4uTc/anW38CbfzzzoG2k614WD5nnPAxj2NDeb/IAzOmFBg8sL4mYqw/b3BPsn/Swzn5eJOZJrk0X+hGsM98o0Pkf7Y320vFbp3HtW8du+z7zpPemnsFVDOizhF7r/jSdO/sn2DDg2b50/txvW8jz8fnqbmqjHvWZb+ph2qgh9+90XdH945khqXc6v9YvaspYE1fn37Wai3W48s15wty7Ye3GE/xZzx73Gs8M6XNNWnfGmnKlLp+tEazb8zaGdUHWPmljbs5pv3upjtM9gfQhFs9ZV2pqOl6ebdc3xcm1Ux7PwZog1+yDNVqDfeZZDUnn0w/tj/Sh404+Td/9Ph+wNuK1PeTaIzrlLhbom72WKVfewbv7yjMjyVrBfqjHnMT2PmV+7bGb9q3PuwDMPbfOB+Y0jnURC1JT0/G6n+4bK1H/NNRibmE9c011CM+s9TMQx3p49Tlj+Jx3I20T+56kVmnN+Hk2YE8ypz7TnrCePe64J4ibvjwzhFqZ0wtrTP3UyFprsncZC6zB84WMoV/upwaf+wxah3mwu9NtzoxJ71iDzC/M1cizttD2ra1xX3u1G18trPd5wbQmqWXqA0z1S/YBOhfPud+1pH3XBdkbdeR+0lp4zjve/m0PudZaT/0B+3iqe7oj0r5q8D7c9TTJPPYze5D97Lgw9QSsPWNB9zRr6fNMbcbLXqotn7NfrnX/M+dV3KuarYs9xnROknUIa9ZJLOPbHyC3NuxnL+2VMXlOjfhZU8bhuc8k86OL4bN+cqoVf3ULccmXNUnq1S5JTbyquWOlXdbZ/YG0zfyQOYA5Nq3rt/DmH8+ARtlMm9xvXp6nYdN5zoYDvpO9h25+4Jk1D9h5Dg+PV+bmBmPmaD3COvvUmPMk16wjL98jqKnfdJ3fenid6nBoLx2/dWZcuLP3zO2b9yGHvlPPoO9NY0w1Qa91f5rObZ09rOPZvnT+3Pd5Gth7b/NugjFzqEd95pt6mDatF+50NcbLoWbnkjVN59f6kz4bba7e39n/rtVc9k49xIM+O+eJuYnBPqPBH5vsca/xnLFPZw+t21jk9nka2Pd9ha4744m1szf1m2Et2RNJf2gdxkjSh1g8Zw87ZtLxssauzzhJrk374Dlk/lzrM+waeFZDYr4e9OqRPvCccScfmM7R8/B88v5ZG/Hsp/aQa8+c110sOPnClCt7P9XJ0N55krWC/VBP5kSTMXpg537qsz60iT7Q+aDrvLtfScfrfk75hLh5n4Q8aW88dYC1syb4qDFtfc6R/UGDtWYMnltf2ibE6/6QJ/VNNqylFs8vh72Y9ID12XPouAkaOoc1ORdiuK829YCxMrdgZzxtPLfsQ8awltxPDUAPmKedMXrge6fbnNkvc4D5e5jbubTezDXhvnfFHnnWamHdnhobei374yD21AeY6pfsA3QunnO/a9GeV+uyb5C9UYf72vcQnu0RtH9rh1xrrfZn6kOfKc/Ggd5Pek8N1AfZI+CZIdrnQLP9yR5kTX1WMPVE1OmA7ulVLTyrhX3j9IDuvaQduSBzGtdegbHQYM091GU9juyNmC+1kcOc7KuNuMZgLW0yT8ZTQ5JxMlc+g2fu3Uk/ntN2yiNZg2BLLGLwnMMcnV+y9tTEGjVA+2Zt2OOXYEsN1pE5Wz/+2GT9v4l3/XjGK3OGTfYwPJzcm+h9L4mX2jm5PbA8IDWwpz5eoQ8vYwlztQLzk17W2ffCOE9yjbg8W8ujWGfqgs5vPbxOvTnR8VtnxoU7+zxzn9XR92HqGbRd02cJvdb9aTq3deZ9SLrOu750fvfpRT5PeI9Ti2vGc64e9bk/9TBtWi/c6Uqs3/zdP54ZkjX1WUHrn9CPWD6br2Nm/7tWc6k940KfXd8VMKZ7U8+mM+g1nhmSfWpad8aaciWeT/a86zYGNUn2Qm3mb6b97mXr4JmRpI99zro6ZtLx8l50fcZJcm3aB88h8+dan2HXwLMaklM+eKQPHXfysR9qy/6A5+M+WBvx2h5y7ZnzuosFJ1+YcuUdvLuv7DGSrBXsh3oyJ5p8npj2rQ9twpwBnQ+6zrv7lXS87ueUT1ibYmKfPSUmWrA1jpry3LCzbu19Zu9ExsHfHDynPnOmNsEue+45ZB8mDfjZZzj1BE575kqYW0fCWtbgXA08Z6y8C+bJuOhhLc+h0Y9Y2PGcdWQMe5z7aui+68f6lY473ebM8/Mewym/sKctZM/gShtkHdA9UgvrfV6Qa+Y2V2qf+gBT/ZJ9gM7Pc+53Ldrz2nVB9kYdWXe+Z1oLz7k/+ac95FprtT9TH/pMeTYO9H7Se2rwjLJHwDMD9J3O035mD7KmPiuYetKknu5p16Kt67wC+8aY6N432aPMOcU1FrbqyZonpt5J9lhyTg5y+irEMq/7E9ikn1p4BeKYi+eMY32Sfjxn3dQx1QfkT1vPmVj4eY4NdlNMe0HM3CeO+tuX5+xp5lQPEDNrBubZF21y7Tfxrh/PbGaueem8iKwz90AaDot9aXviMPdS8ax95ueZQ0pbY3l4fZit1XjTRQS1+sbofB1f7Vl755xQR9uc8puve3mi47fOjnuyd5722nof7EnbZs98Zv3Ue+j9rrf706jb/buz0P7Rvpjf2r1/1td6k7aF1qu/evRxDswZQCznxGi9cqUr6Xzqy/PLOFmTvSYXtLaE+PiCfsz77hjf87COqVa1qt385klf6N6LdhmraV91aq+/uG9dibGso+/gSSe0LXTd+DH3XGDqo/aNOVJ797J18MxIppzWDB0zMZ7x7Qlxur7Waz/0nfYdadd96TPsGtxnHYjDc+dLOgZ0H5zL5NM51GItXRtkD4FnewiZ9xGdyVUsuPI1FyO16e/+6b6mrXSt9st+dH3aT/qAvazP/qYm5gzofNA57+5X0vG6n1M+IV6v45f+gB1xs07t7KN9yntnD+zJhLUJOYyBNnOa7xSHXPbHmPo6z5qEdfNB5mzspTAnZsfHn7m9STxb97pvPDMk74I9UJ99ZXRtxLf/+jnXBzqGtTDU6ByI4br9YG4c1po73b1vXAaoSf1N2kL2LOfqbjwD74/5rcXzTK3aAnO1Gws70Dd7qS0YRztx3Xj4m5thbc4l7aFrSfvT2ZubZ7VmbmnN7W9utZpPLa3V/emc+0x5ZkjvJ72nbs/oqkdqnM7TntgjyJpO/WA0aDO/fsw7RteS58LAXpintqR7D6xZp3mYZ86umTXm2rqv3ib18Dzps09dI69gT3INck5+dE+wnnvEU0fnyjjWam3qEGJ4htZw0pBxAF9teT31j7jTHtqIQdw8U9bsY/pOdaod8NHWOrWd8livuX4b7/rxDLppHkAeJs+s5RBjMoybdvp6AB6aQ3/zq4ehb16A3EerB+zAB5sJfb0wgOb0z1zmzws19aexxrbp/GrPnMxzTHk6fuvsuCf7rD3vRK6jmZE6cj/XzcvImsTe5Uim80msg2HeXHOY2zof7Yv5s76uw3WHvvrkB03X23pyn9yQ7yfW1Ixt6030cUw20Da8qtl16ZqutDXG1lbsMUMbe+zeVKu29k4taIT0Bf0zBqg5NU2kToZ5wTWZzl7UnXdKzdK51KZW+wNdt3co6zGevchzc6TWXIf2bx1pK+kz3dOOmbBOPfaKob6pvuwlI/sDuT+dvSPPQR/zTjWkvsk3x6N9yLMhzuQD+rnHa9ad+8TWxntrH3PIs+d1FQuufDNXa5ar++o86Vr7vl7V52AueU94Vk+eufvQ+aBzPnK/pON1P6d8gq05hHnWB8awZ5J3WT/zdmz77rA/xLYu70qeb/qQf+oB6Mswtzk6d9ZnDbnGc9pn73Iv1zOH53VCO4Z+9sp16bvAqzZo8WyyZ5Kasr6rGGpPG/cg+8zIHhgnh3cm46FLbcZNX/asW1oPgzVwLt2z1Jx9EPJlHxjeHWCPNbXaI0fG7P5Yp33ofdch1yftrue+69L5rMlz0p9xOntitK3rvEru06/2B8/CoQ5orcbL3kufqfGk95Pe6/PsHvHMgKvzdC/Pv2sytr5qmVCXttA9nerUL3VAa2fgD60TzOUwR+fkVRty5h2CjsOwt9kPhj6J8fVh3rWxrx4wp0y1Wyux0pc89rdzZS3YYJu16AfqZtAzRuYRYpLDvmqfuO4wjhoa6804rtnj9O06sbM/oH7BVy3da7CWjPGbeOrHs2UB3zS/9U3xVvjgoS/Th//yO/DLsL/YPop9ry3Lf+Efabwvlq+D77rpD/ZleSt+1+3fT8uyJP7os9/7j8P3c/4Y9tn438O/lf3xbHma/Q/6mf3x7Pfz2Xd/32vL8l/sj2dfz1f/Ub78Tvyu27+flmVp/HxY7vHHxq/67wb/Tvus/5HBV7A/ni1Ps/9BP7M/nv1u/EJifBb7XluW/2J/PPta7P9+Hi2vZn88W5blhP+vPqb/Z4/Lf4f/Fv3KH65++/+TTdgfz5ZlWZZlWZZlWZZlWZblwP54tizLsizLsizLsizLsiwH9sezZVmWZVmWZVmWZVmWZTmwP54ty7Isy7Isy7Isy7Isy4H98WxZlmVZlmVZlmVZlmVZDnyLH8/8lxl+47+iwb8gxD/t/pfxX+haXoP/qiev4L9C81vfQ49C7fbku9LvBfTuvx70tfD981P/Se2fcOd/Kz/53vwG+LvqI//V1f275ev5qO/H7/S9u5/hy7IsP4s3/XjmHxWMZ38Y4oui/b7bj2f8U9noecUfZl/x45n6czyqAbv2fe9/IHzUH6HdW+/WR/9T597XHI/0CK3TnXrmD7npD60r/8ke3nsvqZlzfQ+eV/fkpHkCO3t/8jNPw1r34GTbTO+TR/r5mT+etb5n3sfYv/d8k7f26zM+P+nLM735aJ7R88x75Y7pjJ7pi++dHB91t18B+vqOP9PPj7o35M8eTt8ZH8HUj4+ia8ye+/fL3d3hvn5kb/qzOpneK89owTZ9P6vvH4XneToz63Wf980j7zNsPuIz5Cqu9++RvyOJ8UgdV7wixrIsy/J5vOnHM/9w4AP/2Q99vijwzf8g4ov06ov3s0Gbmt77Qwx/NGStn0F/+Tt/pL9o7T8C33LOydUfoe8he2uOz/gj9K3/0TT1Fujto3d/inFV9+kPs/fey1f0Wm19N0+a77jya73el7Z/9GxPZ3mHeYX8Wfsr6ZqZP3rm7fte3tqv997TR3jr+/mjeEbPW98rE9MZEfvR+K3Fu/7Ke/RKJm3P9POj7g358zOB+Wfcz888q66Re/fs58NbP1Mexfs78Z7c1N6+pzw/BWvitbGP7D/7Wd735FVcxe2/n6945vPixCtiLMuyLJ/Hm34844PeL8L+g4s/8nLNL07Wtc/Bvj6+MvrLpH3zj0n1MNjjy8i8DmGP+dUXI/Hwn77s2TNGx4bcU5MxeEV36nRdH4basM06scu+nL7kp/WOdYIc6GvIax1gDYzURE3skYs9fDyL7g24l2CXMU8Qg/jWaz+FPfNlDnJaD+v2JfUxuq/yaC8b8p16q/aOnWfJeurrOaM59dLeSca6Os//8T/+x/+1c/heybWs4YTa0NE5c+4dcdgryDpOtULXy7M15Tnjn/FP4E/MJs9LyGM/+r53PjU55HRnr8AOP2nNUy715zCGuR1ZI3Pq4HU6g1O/7uhzS8ijluwHz/jkfvbBM2Bgg73+U5+1T1IXdTPH1risZR7jP0LqEeMwsr/kSb2M7BdxrnqRYDedkfHvUEvCnHUhvjraFjv3Uud0BzIue+mX9/KKzCFdQ78fUkef00k/MM/9rj3pnrWmzqOmtgP2PFNsJw1X7/lTLnjmbjV3NXasvDf23NqYu5cxwXVGascva/POZC3Y8zph7mexX1dkPYzsg33LffEcc781tu9VTxiPvpdSV98B7wnxzdf9w2fKe1UvEOe01zGJI8adsI+P1E6MPs/JXy2iJgY1GCN7JFdal2VZls/n6R/P/BLgw9wvCf+YAb/4/QLVXhv8/MIQffwybRu/IP0C6X2+XNIfWPMLCQ2d//TFmF9y2BpDzCXkNLb9sPa7OkAbyZydn1zM1d77oo6sEY3qvAKN2UfB1/V8hoxtPdYMfQcgbagBPyF2+p/QDv+2J17mw9b5pIe1rinnCXvp+yhonGJm/R27z3KKwb53rjndEWLYM16zf9nP6TzhKid7eZ4nUlvmyHXrN1f3I+s41QrY5B5+xGRNrcZ+BOJNZ9n6IM+UnJkj87fGzKHfM/cO+zyjjHeVC9oXjam7e81ezpuO/yj44Nuwrj577pwe5bxrZc+eY8O8zyf77FqSuuxNz83Z+u4gd+bP2EBue9m51er9u+tFwp5xE2JM603fCbWlloyTdbbu7Hlrzj1zSGu4Aj/7Iu2PDWuSPo/qB54zLs95pgl7mTM18Zx5eGWuPc9ZU8a609C+d7moPX2u7laTuoC5vYSMy3reG57RQr7Uo14hpto9D+fEyDl0HvwzXkLutH0UfLLOhr3sYZ9Ba8p42LCXuph3f4ylvfv45X734wp0EQefrM8cvBLL+5b908bz5tUYV/WaT3KvY6YOUO9E215BjDwvyVoBXWpLnUAuY3Q87+2yLMvyfXj6xzM+9PPDvL/c3M8vQuZ+WfDlwLy/WFjzy6x9eO4vqFxTQ37ZMWeo41HIaV7oGOTKL12e/SNg+oMqv0Tv9iVzZl3kxtb86Gxf6C9/+/lILyaNkOsdy/iAtj6r3JeMl8+t/Qp8sH3EPnNMepqpDvG+5nhELxraz5Fnmvev+5F1CPunsyVu5slBrInUcOoD/lNO/FrfiYytTp9dn+plrvZ8PmmF7KPPkPGnXCewJUYO8vd5Qfaz7x568etnyFiP3NkGe8/IWI/kgvSF7LOkTds3p37dMeWdyHqy32BtgE3fkavzgWnt6t51LwH7R+qF1DPpTT3TPnPPImNB9qKhnun+n9YbtBDb0bpYyzuSdbROwJ+Yap5qmu5H5zmB3TTUPfU2c5+eRf1A3NSE5raX9AN8rXGq96Qj+wt3Gnr/mVxwdbcaasTWkfVCasnnBG19L7HN912ScR65NzyzNoEvezkmjc2UN5ni5H3ou8GzPbD/WT/nY7678+x9dJDvEdTVGog3xedV3fncXNXb3MVkbv6Om0x9PEGMqUe97rlOsU+2kOezLMuyfA+e/vGMD/b8UuLLiDW/iPigzw9/Xpn7BYAdc7/EQB9j6GMenvsLKtd4ZZ5fSMZwGPsObNUOaMh6yZWxeFYHNfUXXX5h85qxgHnqdKiBfXIwJzavxiBvahW/oKd4d0wagdyud2wHZD+E3O4LdsbLPyhO+Sews+edE9hPfcad9ID30DHFBOwYz3KqjTzeqY6dvYEpBvun853OA+ydYJO1q+HkP+W0r2q9o2Ojiby5jsbU5VB71nHSKuxhw7CHeRdYY+8RpnOAPi/IM+27pyafrS8HsdrvETpO1naVC3jO86XWtk2bfJ449esOfDzfxD7nsL7sN+SZ5NnL1fnAtJa6iJn3LvPJqY6J1DPp7XoyN+SdylgwaZPTGeE/rTethTxZM/NpADmmPevI/rHuXWO9fXL/iskua+C54zLsZ/b2Tj/PmevUayB/xsge4mNMyVh5V1Mf3Gno/btcHf/qbjV5R4mpZkktp5itH9LPXuRwDz/8E/Yzj/4TU+5HmPImrQHSJ/sGPHtfp/7nGRHn6jxb21X9TerKOPhPPc+8POc9Sq7qBWKQw5Exc91h/o6bTH080XoSYlB72hg76Rh5ZsZYlmVZvg9P/XjGhzwf5tPwS4sPfeZ+4PsF7JeBMfwSA33YA32MyXN/QeUar8ynLzu/rNp/4qo+YxNHncCzsfMPAmFurXf7E/rwal71nGqy5qkfd0wagVzqJPbpCz37IZ5n0nmskdfs7xX6ADkzHncq55nvpCd1T3UIsb3Pz9A1C3msGZuM3Wc5xXj2PIAYxPI5c2Z9J/8pJ3bGfISO7bkQw/Wp3iTruDozwM7aUqe1ZJ/vuNLVcbKffffQ69nnc9N+j2BdE1e5oH2zzxNXueCqX1ec8pIv9Wc92W/I9xA2fUeuzgf0T67uXeaTu/4lqWfSmxqn/Ud70ZzOiHiPaG8tzLNvPJ/uSOtsjI1/5nimr82kJ2voeprUfKe/c516DeQk98RUb+fWn9fMeaeh9+9ydd6ru9V0jcwzV2ppXTL1UFu1pF/Op9ranmfWJqbcj4AftZ5oDZC96r55zjD1P8/o7jx7/6r+JnXxil9qg4yf/cvn5qpedKffozGh4ybP3OOuMbG3DOueYncM+87rKfayLMvydTz14xlfRtOXCh/wrvMlwbNfFu75Be0Xg3PgmTW/zLTxy8991sEc2md+yS8dnp3j07ZCvtQl2Gc95oX84ssvPehe8Npf6Oo5gU728VOzOietoM9UI+CX/UkmjczTHv+2keyHTGfOPPtIXvy6F1e5WLe3gK9z/DIfsY2jnqTr5vnUo46dsH7ym3oL2NuLvg/YM/cspxjse+ea6TyAGPYqn4F41nfyT82A/2Rnr6e7OMUmL/aue5dP9aX2k1ZRCzYZzzNrX2J3r2U6ByGOmsxpP50Ltvbx1ENoP8lczVXfrnJB6gKep/xylQvu+mV/mjzfJPPZG/USK+Pl56HP2lrX6Xxk8lEX8+xl5pOs46732Kb+zAW537khz+6qFw05+oyYZ3xinbRPWrJv+HZ8se+TLmGf+NkLYrN+onuZ4Nd3tmtI/U329k5/55p6LeQ/5bRe83ieGdszms7iSkPnvcuV9YP72l/1vnOhJfVmHuKkTp7JMfVQv9ZiLRkz7xF0HuwZE1fn131r2Ou+WLtnJ8aS6Yy075ohz6h1aX/qCeuZm/1HzxM/Rq5l/OyfedTBq3mu6s3agHVjdm1Nx03UY5/Qynwi9TTuZSxgTd3q7Biu5Xksy7Is34OHfzzzQ94vp8QvFz/o/cJg8AXCa37JEcN9vyi1Bb+8Mlf6pC1MX1BqcrinnrQF6+t1QJ9fbrxmbp7dg8yLH8O+8HrVvxwJ8accpz8MrmqBrKeZtGDf9HlYV/cD0Mlaxu6Yau514k75gT1iivfGvpjLuGrUrkFj2p96xJ52DmNf+aFVuwT7vFPYGLfv6xSD/dNdmM4DiGHv7L2DGhhw8s+zxB+bjKGP+idOsbHPGj2vHNabdZziJey3jRqNI8TuXst0DpJ6yYWt/ey7xz75pe+WWttPWEv/hD37NHHKBX2+veYQnq9yXfWLvPanwadzksczY+CPnX0gVsbzfltH+uJ3dT7SPtjj5172rvOBeQBf5g1r5khf4zmyts4NzB/tRTKdb/oC884nkxZi5lrWyMg+ZI8dqZPcvQaTbiG3fW+w6zt7Osscp95e6ec5c6FpugNAfnNMdL1dg3e4677TkHHVfZWr67dX+l71fqoRX9c6F/ZqMGbrh/RL7dgRwz3mkzbtjcPrRMZ2EB+8B/ZhIuthZK1oy72k+8azebv/0GfUujtv9qTrJ8/UM2hd5kkyPq/MxZ455KpeSB/qzJjqz2G9HRfSfurZROtuX+apCTwnB3mzJiAGe1d3aFmWZfkanvpfni3LR8IfC/kHzfTH4PKz6D/Il9fR/yGx/Az8D6blY/E/hv8afm9+5R37q73/rex5vg2+n9/y9w8++92+LMvyPdkfz5ZvwfTHGf/Xt/3h5efCme4fgB8Hvf3K/0BenofPs/xfJiwfBz/c9/+65C/wHX5U/6u9/63seT7Pe/6Pv/t/dFyWZfm+7I9ny7eA/6DkD4ZlWZZlWd4G36P7A+2yfC1v/V+PfYf/5eiyLMtyZn88W5ZlWZZlWZZlWZZlWZYD++PZsizLsizLsizLsizLshzYH8+WZVmWZVmWZVmWZVmW5cD+eLYsy7Isy7Isy7Isy7IsB/bHs2VZlmVZlmVZlmVZlmU5sD+eLcuyLMuyLMuyLMuyLMuB/fFsWZZlWZZlWZZlWZZlWQ7sj2fLsizLsizLsizLsizLcmB/PFuWZVmWZVmWZVmWZVmWA/vj2bIsy7Isy7Isy7Isy7Ic2B/PlmVZlmVZlmVZlmVZluXA/ni2LMuyLMuyLMuyLMuyLAf2x7NlWZZlWZZlWZZlWZZlObA/ni3LsizLsizLsizLsizLgf3xbFmWZVmWZVmWZVmWZVkO7I9ny7Isy7Isy7Isy7Isy3JgfzxblmVZlmVZlmVZlmVZlgP749myLMuyLMuyLMuyLMuyHNgfz5ZlWZZlWZZlWZZlWZblwP54tizLsizLsizLsizLsiwH9sezZVmWZVmWZVmWZVmWZTmwP54ty7Isy7Isy7Isy7Isy4H98WxZlmVZlmVZlmVZlmVZDrzsx7N/+7d/+z//8A//8H/+6Z/+6T9X/l/++Z//+T9s/vVf//U/Vz6Gf/zHf/zwHD8Vz4Dx7//+7/+5unwnfC+9in0/fB30nf5/Bryf9339O+B71M/pn85+/vx/cKaP9AGb/Dtq39OPQc/+5V/+5T9n74e/lRh/gVf/zfFT+cufVR913997t3hPX/135WfzEX2ixu/6WdPfR2/ls77HeA9z5+Aj+rrfxws8/OMZbyAuzWn4AelF7TnwzNp7v5zMOQ0u9au+ANH7Wf/h+wjv/RKiN/Zo4rt9Sb0Hzv87nd0zvPecm3w/PHOnuQ+p49X/cfIboV9+ccNb7uFbP3ceeX+/8l59F17xfpl691Wf/69+/38m03dIfv48gmfxlu9wcr/nO6zvAKDjFd+LxM7PhhPcOwZ89l34yX8DoPuV3095Dj+du3t0t/9Vn4WfzaOfVVO/3vvZc+I9vX/0Mwc+6r6/5TMMe9/Ln/2ZRL6798Kr+0S+/N5Rw6lu7ij7r3hPGqu/94Ra8yyuenOCO/AZnx/+7WAt+Z1wV+ejZD+Wv8ub/pdnXB4u4dWXjB+Y+SHziN8z9BtFHv0C/Gm85UsoufPnA+Ezv6Q+Es7/Mz6sP4L3nnPzqvdDfhEtM5wb5yefeQ9Pn4e/nVe8X75T737yZ9f0HfJTvo9P9+gVfyx7vx6B/tkvXj/zO/kn/4fBq7+f6EX+/fqTufuMfPXfHD+VRz+rfkq/0IjWR/io+/7eXk3fKV/Jq/s0fd8Tn5pPfWOd/Y84r+YV39+fdYbctewlz4/e/0fpHMvf5GU/nvkByRuEdZ5zsDb5cQnTTox39eFw+g8e3+xTXDC2I/Uk+YY3V8ZVm/N8Q2GHLzHaXlxn9B992Rf2uh7GRNdmzvbvDzLPZtrP9awBXcyxdZ/8mSvroqbWl2d3dS59ppL25uI11z0XYwjP7gG25nDdc3dkPU32MONSF/PUlX0E9t3TbqJ7xBxa59Q7IPbVnc5zz/6kPgZxMq6wp6ak9XUe5tm/U5+1fbSXV3mIMZ0Nz6k3Y0DqZEDXxyC2Pez4QizmasaHuTnvziiZbIkrapGrM4HU/Khf95iR9YK19t7UV5jOCFvIWh0w9RXQpp262XPNQY34Z23vrTtp3dpmjQzrTKipNaNNeo9cgm/mBnS3Hsha7B90H9Se9gz70zkZYiz39eHZnH2Wuddga8+wwSd76t4EGvJMRf32NcHe+qe+mA9/4siph8A8a0/NWQu5GVe90JZn8pPXOnK0HoZx255axHNjZO9ynbzkTz/pvGlDvIzDwF46NyP7mLCXtoCtz8J+9z59U1+eBUNac57PVK8aeM47At49yTNlCDmwTU3YQuthNJ5x2mZvulddR/cxe9Z7qTHrbZ1gnjx3zwXwIX72hbW8s9oCtuQX7aT7PdXROhmQuiA1MHIPDcwzfuZNsvf2IzW4N8E+OgAfbMmrb/ai9addnhPxTndN2HdPu4np/QB5Dll/nw/gZ42pmSHdN+NNNWLjM+Q5so5P1mtMh1pgit90PMCWunnNeKA9I8/vpINX47mXfvQi58RNO159/xEn+49v206oNe2zLp5dZ5iDvKmdOK1XXzAHeOZqTz/iM89asy59HfhhK6yl/uXv8SE/nuU8L1z78aZgLnf+Tb85pOP6JgF9vPinGDC9EXuevr7JgRrZ67xZu37W6jz1Arag3Qn3rQ2Yq+nOP+uVrAmYWwPrxOu5MboufHNOjdZmf9TuvH0T1tzvXGgytjBXK7QN/u3DWvowz/4KtXefnKvtdAdZz77jy/5E1yBpz37O0wdNfYczN3Ntec1+YJc1ZixoezGPcQE7+8E6+90vzzLRtntpbPS4B6m580CfjXOGZHx8s8buAbaeK9zVRt72yZh3Z5RMtt1ntXffYDoTQRNrj/qd6kWbtqAe7H2G7IEx9FODPXM/wTZtgLXUzb5zY6oTpnN4a92Jtu51bF6zFw176Y8G7Y1l3c611TehxrRxbi19NuxlH5ibL3smnZP9Psv2yZh9lq0nwdbYnkHnMk6DnTVL9i+fT3v2xdzOidu61OEcjCP0JWPkHvFynrCXPSLO1LPpLHgVcucac+P0HnFY63V1Z1xhXfQTtHV87wlr7NlDffv8gL2pdmyNJxnT/nYOcpu/a/IsXc+zBXSo0RhqmHQyZx3wy/3Ub54+S7W3jqb9gblaM5ex1QXo0pfX3EtbXlMHcVkzv31jjT1zuQ7EN5fx1OncPnUfqEFb6L5kv6/qmPqZutw3LzA3N68ZT90T2HbvnUPGadhTgznUoEZ7m/qx0Q7oS/tp2z1mPfXhy/5En4fkObBvvI6NjWeNnc+QflPfrKPJmICNWrr27mHGPMVvslbBD//uT8bEjzlgk7mydvfUTK60NRdgk7Xz7NweWivxs5/Y5Txhr/Noqx7jZv/dUzvwfJrzar/IZRzo/My15bXr9EzwyTlgm/Pl7/FlP55d7fsmuqPfzNIXm2d15YeKMPdNlKTtlKvzYG89rOcbF9jLehNi05NTTWDPTkzxs4Y7/+7NZJ82j9jTA9Z9zn5lrR0LmLMO7TtBLHNN/e8YbZP+MMW4OsMk7aa+UJtaOu9kL+i5y993KOvOPrcdENued/15HtD+vS+ZUzL21Gfm2ROZbO31VM9dnqnXzDN39gR/4kjnbN+72tSeZL+mmlJPMtme6r87k484y0mfYIOvpO10RmjQftqf+tpkjZO2rPU9dTeZV1LvFCu56tWkM/O1L7SejmF8mLSl9il/5+RZm6nvwNrpPZJ6mrS9uzcNOrGfhvCsrqyVnF132rJnj/MZeLan3d+MwXP3sc8C7I9+MJ1La5761WeXPr0nrGd9U9yJvgvdJ+JY71RP2wsaM65MMbJveZfEmtXa9V/5TH1IDdhYn+jbz5D9mmITV/u7M7jTdnqWSbtgi08/J1PfIGuUtO28kz057UPn77q7x0n6Tv1KXfks2bd8ltYtaXvqR9aUYItWmM6IufuTZsm9qXb02bfMCZO94Nd9gDyHrN9Y1s+6tffZZa+mvhkrtUL2aepZ9iKfRR2n+A02qTtr7Hti7K6n8+CTGjNG1pRxfM44U+/z2fww9UKwzRqJqwZrktSbdtI9Sc0ZK+2yTmA9taZt9wsyB7CPz/J3+fIfz6aRb8gr+g0h/Wbk2TcgF77zMaY3wtWbDzpP2mdOYd9+TPWzZp4JfU4Qu+tIHXf+qR9OZ6TNyT7JHnW/AHtqJlbmcFjP5DvpYw2m/neMtkl/YL/jM/JOJ8Sa7Ka+0DdrYy/v1WSfmCd7P2k1ZtadZ+Zdy9xoVnf3JzWLa1MsYb97ljV2HkjNyWRrfDX00H7ynXrNPO9B9gT/jO2wbp7T9662jC3PnFEy2aJlqv/uTMivxuQ9Z6m+CWzY64FPxpe8i9P+qUcZm2GMqXd5Du+pu5l6m7mmWMkUV+3EsbYc1jn5Zi8htUD2Bt+OzbA37QudM+ub+g6s0V/oszz5QNre3Ztmitn18GwtqZF6Mm7nTluec9gLOOn3OfWlbeIZJV33ZNO12ucc7k96QB9rhY6bqCOHMVtz9oP1rr3tk8yjtklX7k/9xd7zz/6YF3vXcuBD3DxrSA3Y9D5z8/E8xUZH9kayH9N+Mu2TV22pk+fuS/vznEMd2b+EeNok9tg7AXku3bPJPvuQz9C6s9+gfoe+U79S11RPamXPfgrxiNuk7V0/mozZvYKst+Owh7/Dvan27Ct7qW+yT/BlP7Wlru6Ve92L1utgv21FbQzzZZ947nPKPvGqfw5jTfEb9jwjyPzZu+wD622To88xc2eczJXPgp3nmn48t23nkaxB0EcszyWHOSDzS9aemvqM07drw444kmeKXeac9BM7e7z8Pb7V//LsWU4fiP0mzjdOvtnuuHpjQudJ+8wp1MowVr55nZ9qAnt2wvhJarrz7968wj571P3KWjtWc/Ilp+R86j/xM0bbdLwpxgliZ+/zLKa+YE/N0Hkn+wm0EUN770z2FbJ32ee2g9Td9adm0YZX4zbT2WbszgOpOZls1TzVk0y+U6+Z53lkT066pH3vasvY8swZJZNt5s/nuzOZzhrec5aTPtFmYjqj1DftTz0iR9aUMSZtWet76m4yr6TeKVbScVP7pDOZNLWejpHx77RN+TtnxsjYCWu+j/osTz6Qtnf3Jplsoe2N33XimzVi0zXm86QdiGkcXs3Bc+tjPtXCWp6ROY1rra3BuuTUEzjtTbHR4pkkbatO5937zNn9h7afyD5mf4U98oBnnfRdBnXjN/lI6pesg/08N8h8U26ZYmc/pv3kTtvpWdCldl7NC6kjn5OrvqEr71PaZl7oOwSZE7/M33V3v091TP1KXfks+Nq3fBbiEbdJ26m+KZdkzO4VZL0Zh3wZM/em2rM3XcdkP5E5U1f3yjn7uZ4+zdS3RI3sZ5/yWbIX+XxFxm9YT90ZU93tnz2ZNCadFz/Pildz8ZxxzK027PTjOXuvPl4b/NMWyEMs/U5g1zHVlb0BXlN/+mad+iXYWid7fR4ZF7KHy9/kw34884Lmm6b9uJDMJ4znhZ/IN1GSbwTg2cvfb7greHN0PZmr86Q969j7Bsu8HUtbNRE3627tqSGxZ1kbczW6fyL7JMxPHxJZL0zxs0c85z41dn9Te5Jx4K6Hk5bMB+xnvVN+1jLvCeJmn/DzDCctac9z62r7CWN0fNaY25vsXZ5Z9xDQrG58sj+5J8bo80m0yX3srb/zwCkea8TS19ieG7W1RpnyTGeT8SDrJm/HSFr3XW1TT585o0TbvEvkmvp8dya8Zl+YY3vnlzmEufY8p3Zt8W8/uXv/PNqj1KGPMYB5njt7fQ5vrTthLfUa29xTrIQ97IU6W2fWkUyaspeQdYMx1cvzVBdM2jtn2nRsyRr6LE8+kLZ39ybpmqW1Y8da52fNuLyyr46p3tP55N5UiznVMMUhH3vCc/rynDVJ1gCdM3HP/LwSs+ujp6d8xhD7Zr4+q7T32Tz6pv3EFMN89Dpj9rz7mmjXMRv21Kit9657Z032jrn3qDFWkv0z9kmX/t436NytM8807w7P7mnrHq/MhTm2DNbVxzzj+dw6scueTHVmH3hNe55TT2rP565jyoMmdanTswTmxiOO/ZS2l7S9y9tkzO4VZI0ZJ3sGxOnakrTnOWvDtu0nMn/q6l7Zg7QB7Lo+mfqW5H72yXXz8Mq8e3GKKxm/6Tq69+zjm2vkd66miemsiOedyFwdh2eGmlNn9traOo+gNePgq+1V/4w77bFOfs8BiOs9ad+uU+2Stuxpq9bMA9mL5W/yYT+egXbaTn7uO/Q3Xl/a5PTm6ovNc75ZjJ3DD5Pk6s0InSftzZk98A0JvikZ+GCbGtxjZA5sWct6EmxPvtZ9hX7Zd9cc1pH1whQ/e8Rz1t22V+eSceSuh8zdE+0ZxMNGWEt/8Nzbr2k7+mcPp76gyT5C+k720DmyrrxnPntXs3d5ZsbTDlJ390ddjOwB8Vi7In0ZWXvngdScaJv1ZixgP3Od6oGp18xZl+wJZG5Gxsw7SV/vauvY8MwZJdoSWw15R1rL1ZlA1plx3nuW6ZvrmY9hnOmM0JN5vYP6TD1q3exnjMwPeQ7w3roTfDMWsWWKlbDX/knrZBh/0tS97Lr7DjrPkTFds/+dM+vr2MKamvssTz6QtvYh6Vqlc8CUx5gdg5pYZxjLmjt2n529aL3dN+84Y6otwTdtzdG5GdaXe4LutM17kXundc96OitIW5+17bPqmlMvvoy0l8zBII7kHr5odd943UvI89ZXeo9hTdbAIC5+2Tvm7pOfvbwDXYvn2r2B7h/z9EnwV4+xySWtM+tgZJ7es4+SNZxqT41Tz9Tm/RL6jF3et+4D9sbzrIQ9+31XR/eTfXVB34M8R+Jk7YANOZu0nerrvEnG7F5B1ptxzOPIPfuSdI/Td7KXtEttqWvqlb1v0DjFnPpG3LQ1X/eJuTbWaS8g9x3kOcVvsreAbd4D9rr+7A/YD4fxunfdh85FXGOwftU/7bRtjUKM7kWC1twzTp9DYr0Ja+SB9sXWOrvfrGesPE9t++wy3vI3edOPZ8s9V2/8vwr96A+h5efDl8vpi/PV7Ptq+evs5+jX8Zmfdcvvp//jdlmWv8X+Tfsc/pD3VT9e9Y9ty99kfzz7IPYD8f9l/6Pvd/KZ57rvq+Wvs5+jX4N/NOf/9X1Z3sP+eLYsy36vPA6fl/m/HPts/F+jLX+b/fHsg9j/yP9/2f/o+3189n9Q7vtq+evs5+jXwOec/89CluUV7I9ny7LsDzKPweflV/+vvvaHzgX2x7NlWZZlWZZlWZZlWZZlObA/ni3LsizLsizLsizLsizLgf3xbFmWZVmWZVmWZVmWZVkO7I9ny7Isy7Isy7Isy7Isy3JgfzxblmVZlmVZlmVZlmVZlgMv//GMfzGEf41i/zWw3wP/sshn/gsj+y/PPM93/Ve7/Nc4P5P91wiXz/rM4j330f8C4/4Lsx//nv5uPf6Me/UsX/FZvnwcv+08/Zf4GNR2x3f8O/Mz/3b5yef/ldq/w3fFM/XnPf9t7/nla/nLf5u+6ccz34CM/gOPNynrz34B+MX3UV8cHPAzHxrosEbHR2l7lLf+Qf3eL+T+D1HifeQfHflh/xN4b3/hvTG4F9/hx7Ou4yO+rKnzqtZXnMcV1sTrFd/xP4C/kkf7Bu+9z6/48cwY3iVeuVvJZ5xx5/1p9+oVZ/HR7+nscZ/7V/Adz/gjPstPPHve6MrPFXr3WVqBv1f6s+G788x5Tn+T4fud7mjfgWSq9Tv8nckdR5efjR/5Odf9uTt/PoPe8x38kXyl9vyuuKN7Ds/4n7irP8l7/ozfe+Gz4Svvj9/jOd77fu/364lXvo8/88ye5Zm7zF3I7wvr6vfHT+FNP575hwlN68ZxOdl79uIY81UXrkHnMxewL8V3OOi+fI9CHe/pqx9Cdx8YryI/7H8C7+0vvDfGV39RSdfxFR/8rziPV/DW9+vy/vv8EZ9Z3CnuVvIZZ9x5f9q9esVZfPR7ejrbr+Q7nvFnfpY/e97o+ql/hH8Vz5znd/+b7O4zZqr1O9b0kZ9z/R75zPfzq/lK7c98V3TP4RXfNc/Un/f8M/v23r/h3sv0mcD8M75XX/k+/s7v02fu8k/7u/WON/14RrNsBIeaHw68SVnzlZHN9SI4IG0dXHjzMFjzMrZ95u/4voFy+IY27vSFO10K5vmG0J/Rtti5x5DW1/HaT23Ez/XpEnoeDsg5g/iMZ2ozrlrYy/ydN/uZcXieyJ6gg/NlyFV85tkzc2S/ku5v1kFO5umbd6t1QM4ZxMeHGNpbS+e2jlxjeA5tn1rwzT1ynfqLlr535mbPfMI+9sREu2eoXffhqg7zZi19tlOOtGdgJ9h3DO1Yn2qC07l0b9K3awV7b92tlXXy5Jr6J1swZu73eaYW4suV/sY+MzK++TvGnV7HI1r1MQZow7BHnEuuZ+xczzsAWZv5MxecNGTPiGts9nwv8OywJnKyl+fdOQGb7lHmUZcjbdFmvszDsGenc4LWztDvmbsDnZ9hruy/+js+Q3tqz/UkNWNH3pO21GQ/oetu/9zD1h4Da2gHz1isSXjO/lt76rpCG4YazZkx8ky7r2oF5qkn68KOefc3yXNsX9YmiDHpzTzZf+apGTv7pn37ZSwGkCPXGMTFJ7VD2jzTk86RdUjq1z7PwL1GW3vLaN0Zh0Euse95ZqmP+anP5pRTnRmbYW/Qmbmyf4zc0zb3k8xx6hWkv33K3uW6dF4GUAcjc2evIH3yTjSdI+M4z33pM5j6xLnIVZ5Tj/tcGfiZO32yRvsjU+yJtMm7Sp+nGORwnvU4d48hz2jHtnvTd+zq7kLuYdt37AT2WRMQW390ZI9ArdC6xPqTtLvqRfqd3vMT+T7J/qE3Y6CZfLl2su9zSL/cO/XhCmvL90/2AvJOMPKsUovn1f2bdOWc8chZEj/31dj6GI3+aXvVV0bWia91OexZ1wvERiuQ095A6zUONrmO/3Q+xE673GOe8TMvuM5Q30fy9I9nNpMiLD4vo4dkYRarDevuEct1Lw72YsPzImCfjclcajNmxjdW4kHlAQk6jAvWoS1xW1fmTVt887KwD861az2dg+fTpehYCXVkX7s2SBty5H7rSh32RTL2lGcCf3P3GV7FB/Z6zrDHaO1Y1mHPzI1d+mYfnulv1wCs5Vn22Z5imM+5YO8ZqC3jJdhmLHJbFzHSL/vLHn6pi+fUkfbA81SHvVAr63CVQ736aEMs43WfpnjSWqD1OOc1n5NeT/+EvnpGgM3pDhgz95lbhz0R4rKm36S/IV/2JeO3VsnYYo6Mxbnb1zutasPHZ3LkHj7ZC8A+NeZdY5254JvxkvQjL/O8E7lPDOtnLXNA58kzTbo+MDZrPJsTUlPn7bMiRuZMDZ2XdeOa1/qcp8Yk47Yve6k/65ni9nnlebdm9jJekn6JPmJM9WYfgL3U07bEE2PJ5Nv+mSvBL2MbBx9i2IPuffeu8+c8c6hdPZ6NWjMPMNe2606w6TiZh7NL37QF9GVeNOd582ws6J52POy7J9ln/M1nXcbrnmCXvhOpX3/nwHy6v9r2eXXfsAPtjYVdztue51OfrVvy2ThCnuw35BkRN+2NbW5scx8NWWPWfwL/0xnaF+tuulawd2okdp9D5st6E2Obu3PxnPPU3bbdJzSq6S5P+2aPgT18RH9t7KE2rLvXuelD9kbQ0Pqco2eaG6f7zx5Dpr49o11fYJ55M4/2xsLPWMBe6rwi40je97775gb2Mm/qSDsgRp4Hc+/q1AvJZ+xznuBvPMAu59BngJ7sOXQvmec5ZC+wI9ZVH65Qj/fNubrthfvZm+6T5HrHT7L/cFWDMZ0bl3U4aRH3s9fM7Stxs69oYV/d7OU87afceWbEStvUQJycpx90/9hPe2wzN89ZB89Zo/37LJ7+8QyBWZCNF/fz4mTRPDO8GGKj0s/YNnci85u7Y0PrvMML5lC/dJ68ZKeDpMa8HJAXqi8XMTNv7ydexOyfECPXee560qbtp0t+0gz2hhjpNzFpyf5dxe9naHviswZTrMyVz2Dd+Zx9ke5X3oUTXXfHaC2gzRSfuqyz6dh5nvkM2aMp5tRD/D2DR3pBDG0ezZH9OD1La5BH+2b+05l3z3huvTDVkRAXrdAxgbr0P8Vi7aT/jrTjuePAVNuUM2s55Z9qTNjzHnWOu7O7uuMNft4ZnqdzkNSUdtK1Yts2wrq2GSvrkNzvvKf+ypVv5pryXsXuPeISfyJtp7No37R55j1NjjwvmezVNOnpPuW5d919F9MW2p7YrDUdJ5lypr7kTg9x7OeUk1z2qn3TfvKVPrPuJ+BrzzsPGrNHp/OWtu94mX/ScldX9oTnzDWReqb7RW/yPOXuLhKz/bLX3XfI3nVfUudUt7Suuzz5LKm993lWB8/dgwYbeyKpf+pjMtXaNRkDJvvsXXLXG+LkGWTsztN9yrru8lz1GK50CPbGyHxT7kfInHkfoPuZ/Ycrvc9on2wzd/cN1Jr9F2zxeQR8p5H+zK3zqs+p+a4XaXvXC5lqPWF/EtZSe2qAu15O5zDRcU+YL0fmnnqtBvvkuUj2z/iT5rtaTmcp7Ol/dWYw7Wd89rqO1Nda85xO2jx7/PCf6L30g8yTz0lqz2cglufH60nHR/H0j2cU4KEABbBm8yki58CcAR6GQ7uOAzSDtWyoTe4B5u6LAsZ6lD54fPPgzdsD0JG2Yo09tO3L1Re395vsTdpRR/a1a4O04Tl72Bc7dfBszhz6E7PXEvbzPgH9Y8Bd/HyG7lHWyp41Crbmz7zQdT/aX/Rg0xBbf0aeQcdoWwc2xE9fyDqajg3E6vPseqeYzFOPwzN4pBfmg1OO1pt2eU68GkumemHSgm/W4TDmdObdJ9BGXZB1Sp+r5zjFzDqnnsCd/ubKjhys9d3SVi34ZJ2QvT1p7Rr1yeE9IofnDZMtQxs06wtTPwU7a8QfG15ZR3fmJYZx2eveYJs9VOdE1pR+d/3svJ0T8Mfeob1x7AO+eY7p42C99/DHT/32195A2jPUqK0aAH1trw15uj7spzsFqdUc2Kc2IC5DPUn3mH39u995NpC20PbTvQF8pnW4y5k1O4Tn1IOt59ZxIHNlvBww+Yq9lalmfNWVz5AaAd8+b/bVw0j7jpf5eU5byDt51xMw9+m8Un/Glu6PTLboMQ8xuw+Za4qbPsQ+9bnrxod5DnVNefKMeM48kD5pCzxnLzN3xwH21S3Zu6mPSdcKXVPG0L5HawBiTLbWy3PWZB5oXd0nYB+fuzx3PcY2dUw9oT7vffaH13w/nJj6Zs6MDXkXIfsP6QtXfYOT9smW3pibHmUe0D9zSvf1iq4B2j+1tj0aWXOoOWvyuYe2GT/9AC3tZ/+btsuzNE5yOt8e9mI6Bzn14QrzWQ8+6UdPMqaDWiD72muSNWU/qEUfOdXQMYE94037ybRPbuOz12ea8Set+txpw6/vMvaO3Es/yPPxuUlt7KNHiGWNkLk/g6d+PKMIxfWwCAvIw2CeTQSb5TqNaD/2WMNWWMtY2oC5s8GSdo/Ql8La5ZQH0MFo+rCbvlx9cXv/hL1VH3VkX1nP2iBt2t54nkPqeFRT909Yby3Zv7v4fQ5tn/GnWJkrn6Hrlkf627WSN+vsujtGa0lO8alvomN3XWrhNWNMMaceJp1r0poxHs2R/Tg9S2uQZ/uW5Jl3/xLWzd118Iw2se8wxczapp7Ao/qBXBnjFJP17ilY25QzaznFzRp9pp+S884xnV3SZz71MzGXmsnHoO6Mk5qyRular3SmptTWtULm6rydk+fcT3v1ONJuynsFvclYqYG4OU+N01lgn31O8t7Llb1kHyZ7NU16usfse+5oydr6jNMW+nw6tlzdlY6RtsRLvzs9xPGcp5yZq32TyVf6zKaaMzZ7J43Q50fs3G/71p35Jy1Zy1RX9iRhve8mpJ7pfnV/5O4uTjoy1hQ3e8fzqc9TD9TRuh7J47Ok9t7PGhPW1ZRM9ql/6mMynXHXlDEm+xNTbxLiEE8ydufpPqWmuzx3Pb7SIXlmme8uN6g1c+S873LeRcha4UrvM9on28zdfQNjtSaY7uKJrgHaX3285jr6sz+pOWua6ktOvfDZ2qZaBV32FrLXgF/3MPXCVXyYzgGu+nBF53NO3ZB9uSL7dOp1x+5armqYYrJnf085ZdrP+KlLUl9rzb75nKQ2/PAH1nyG3IP0gykPr0lqz2fIGpPu9Ufx1I9nCJoKpEGuI5xnm0YDmXtJs5k8t102N+NKxrbhDPASmUs9MGk/1QN98IAt63B1QNZiXObUpd6+yEK8rN96hJzWc0fm6bitgz3mWVvW3ueQ8az1jq5F1GJu41nnXXz2sp9dK/7WYizr6D50f93XPkm/u3MD9rETnrPHpxhTbmBPe20zfuL5CTWmrXVi5zlAa4a78zjVkaTNVQ5rV5/9znNqW9aZZx0yaenYV2injzmT7GHqhK6VZ+/AFDP98U3tzMnzjP7Upp/nkLRu0V/f7DF7xrrTyms+A/vMrYO5vZHM0aA37XnO+A329N86yet5pE9q4pV5gk9qmmwSc/Aq9uLUz+5Fnw92Gc8cwF7aJua1vjuIebJlT/3Gzb50HvaypsS74Dmgv/szkX0iPj7iuRgTO/ui3tTDXL2tleeMnbbQd6LPL8E3bbXrGOqHjmd/pPUQx/uRcSRzEUvbZvIV/OwnTDWnLnJ0/zNvaoKOT+y0Z573o/MTP+Nl/rueJK1DssfW412Dk99UO7rNTR0ZS3v7SMycay9ZZ+fKursH5Gdu3qxPsufai/H0vzsfaR0J6/YFptrM10z7fSZtk+dwRdfasJe1pu6uF7ucY9fndcpz1+Pen3pNLmvO/uCXuZl3b7p/+pAHMjbwbG3Q/jw/2jc4adfWOTC3F/hkrO4zGvRV40lXg631C3nTH4yZ/ckagH371fW3b5Jx0q9j2AfrTohvv+xB9jrPUaY6r3rFetozRyOv6TP1gddGnVlP5td3qjfJON2zJHWQ561nCek/1ZHon/GZe16sZ19Zz3zs5Rx7tUHG0ldtecaspR/Pmbd70HVhn/7ES39s7S90Pjmtv5qHfzyz0JNYG0pzeLbJ7aOtIy+Eh+i687TJuAxi8yq9L14whnr0zfiSl0LQnmv6d1zIOtMndTi8EPjjJ9pK+qIv6bozTu6ZK/X5ZsmYeRbmtU+tM2M5wLvgMHeT+oydb7JTfOA547Y2Ymf/O1b6kjPzUi82vD7TX/vVZE/Jk7o6Rq85PANzMIiDLbVPsN91N/j2Oj5TzI6Vfo/0Is/o0Rz2BPqceNbOeOhoJi2QvXSw1v1Xc96L9k1duaee0x3ImHJVZ/bspL+ZtFpTrqvp0doYxpFJa9eYZ4wNeVO3e5nXNUfmzd6qL/uZeLZ5T5j3XTSWmEM7XlODeU9MeeGqn9h6JpC2xsna6Vfa5x4ja+y8jKw3mWzN33t5tyDvg+QaIzXnHnHQ3D0D1jNGv39Oe95FB/ozv2uSPUQHr9K2fSf6/JJJB9zdq6zbOiXjgP2DjgOdK2MzrnwFDQyZasZXXV039uYBe5w+aU+utEe/e8Tu/J0vtd71JP1O55g9Nhev0v0RbVN/1gW5x7AfYNy8n7nfdWefu27iaOezNWQc+0JO4kn6py+0bZ5P+6X+pGvBT9zLnA11Y5N572KYy2HtDfW0rXH0c9380Gdgn7TNPbjKc9VjSA34dG7Ie9/9OdWQpA2xsPM8Mzbw7F2E7j/Pp5zPaNc2Y2VdwNw9hhpAXQ7ipRaes65E+6TPBcyfeSHzYmO/pvrTlnHVC8m6TxpAv7Q1fq4z8kxdMz9Qe9rnHr7Tett3H7rH4LllPdq7dno/5V1h+L7K/rVv3oHcU1vaTjUk7GU8+9L3BvRPzdk7yL4yEu/vaT9rIQ6x1cZeasqzxS731MnAbzqf9E9fYM1eAhrsYfoxPoOn/pdny7L8PPhg4cPqivwwX5bld8D7uv+QeuTzYKL/eJn+6FuW5XGm/4B4hun9vXwv+nNzeYxX9e0jv6deFZsfAvrHgmV5hPfewbf+PfjX2R/PluWX88iH436ALsvvgx/E/b8Sylv+o2T6j3w+L/YP/mV5O/vj2e/nLZ+3y8/48Yzv11f83Tx9Ty/LI+yPZ1/D/ni2LL+cuw9HP3zf+gf8sizfF97bOd76hxJ+HWtZlrezP579fjjf/fHseV7Vt4/88ewV+Bmwd2R5C++93/vj2dvYH8+WZVmWZVmWZVmWZVmW5cD+eLYsy7Isy7Isy7Isy7IsB/bHs2VZlmVZlmVZlmVZlmU5sD+eLcuyLMuyLMuyLMuyLMuB/fFsWZZlWZZlWZZlWZZlWQ78uh/P7v7J35/yr5pQA7X8dk7nwb/+wb8CsvwtPvvev/dfO1uWhs8t7tRXfX699U6/6p/L/+x/dv+vfFd+dF/f+q92ffV9X74ff+U9uXwtr/rvhJ/wd+DV5/O+35bP5Ce8Xz6a/fHsQd77hysf8M/8c7Af+WH4nX6YOp3HnUZ68xu/LF5x7j/lh8fpA/gj7j05Tu/dV38JfOT79rN5xT2aYjD/53/+5/+cfQ3+IfqW74Kk43S9zF95vya4b3m/33qnO05iTOq54yrOe5lq+6z33CvzvOU98JF9Be/yM7ziM+I3wLk80jts3vuZI9+598+8V6ghP1c+4zPzCt6XX/39lHxWP/pufvU5QH5OTp/9r3oPTLFfzXu/P64+n+9i4/eR3x1fxSveq1OM79ivV9/R6T7Rh0feT5/xfvnu7I9nD/LeP1z7D4Q77j4M38OrvnBewek8vpPGz+QV5/5Tejd9AH/kvZ949ZfAZ+v/SF5xj/7a+/grzp985JW33umO81ZeFWdiqu2zev4VZ5t8ZF/h6j/OTnx1T34a9Pctf39OfOfP1mfuBTVQy3fhFf9B/hN55d38CKbP/le9B6bYr+a9n5VXn89/9XP4Fe/Vn/J+f/Udfcv3vXzG++W789SPZ/0lx5s1L11/kPFMgxn5xuaNjh9r7BmTde0ZVweTdvgJMZln7vxC6LkaGKcP4YzFMJ8XyJE1JmnDsN4rf3Lk3Ivu6HNg7p59S92eU/c4a077Uy2QuRjms57c7zjocE8teR5CDPSk3rxrPOe8+5N7kHlTU9fi2QI+zLMvrTV9iSWnXmLDPPWYM9fSj9fU+ZHn6xlmP43hnvlBOzjpZN01Y/V5MbBHP/bZi+zrKUf3Ls+JnB1DO/tlnO7fibS5O78m7dIm62IYF/Bhnmf46F3Meu0/YMNe6jFn90E/7Kf+py7iwVWMrO09dXeOickG3Tyrf7qPng25W6NknOwjg7zGTdImzynXswfdc8bUdwZ+qYm5dQg6PaPEc8mY5gHm9v6qX3dx2jd70LVe+blvjdn/jAnpg710PkbmlD5bawWec09/fOiB2BPAJ3XwrH/6JO3TmgT/qX7P7uRnfyU15bp0HLV1P1szc++GmoTesZ4xstfQurJWbB85TyEWmjxDY3WOjKEtQ2345bllb1i3rhzTeWQMYhI/9+1l60s/0T9tiZVkLYysk3m/56TrBebZP3sDrVdyjYF/30MgdtrJ3X3pvqvvCnqUfdLPGFOvpfPl/b7r9SlH94PnjJu9vusH5FmQpzUziD+dQ9q0RuZXd02wy3NAX9qyZ2z2iKmWHOjWNvPyfCLtjAH2wDkQV7vub9p1n/RhqIX6cj3PJNe7Z6lB7RPs2ce0l+559yH3oPPKlR/5mef+1KdpL9ezBzyTM/UQB8g3+fGsDvzAc3Oo+xTjmX5pm/sn7NFUD7RO7OF0/yHPnCHGSm3Ga70MoE5toO3MaWznf5GnfjzjkLxcwAXwckLucwBpy9w3oReRgxEPSZhn7IR1D81L5Zw8OTeX8OxlRV9elNTfpH7w8mQN6Dr5s5e2d/55ibVVt3Nr7JqBtbZ3PvUW+9Te9Qox1AX4ODdP7jO3Rl6ZC76pK9FWDcY2Fr7qxb/jpC+vWS9+2JrDvk05Mm7H4Tl75N5VL7sutauB9ewfME8bYE1d6nZOjreer7G6Tn3bj/Xca53ssS5pb660JzZrnoH9klOO1KuPNuwZj/hpm/EmPRP4a/PI+SWdH+3EaM1qUTd2zD3jjsMza+Iefqf+m1O/roX9zAFT/1lTl7qdn2KY8z11a5tampNNr2fOqbfsC/rtYcfBN/ttT4VY1g7m4dUYfQ7d8z7T7CekpnwW5vYzucuTfjyf+nUVRz3GaX3t27Q9kJ819Xin5D29TfpsgXmuqUV4Zq1148M6tF7WrSVJH16z58zV0TUQS9srP3sDrfdE+oO16Gcc60Eb8+n+gfYZM/3Jx1zUbDz8mJv/6jzBeNlvaxDm9iyfk1zPPjapFcjPEGI4V4dz41rbSYvoTw+gz4K+ZG/shfCc87SfcjM3NrHSVg3Aes7TD7p/7Kc9z+a+uy+sZ38fgfiZj3hZK8+nmJkbberiNTVOvT7l6H7w3HfI2Hf94DVj4etex53yZt1Zk7b2TR0ZT7q/1Jq15z7xzWlMXsV6uldpI107c/N2bPKmxtSRZwOplz1jtBZ87Jd0LOaeBzHTnr3UnxCDPX3Nbf8zrrbStl07vvCIH3PrTf32V1tes2dXPUg/7NQD7KdWwD5tgDUhds6nGKnhrm5sc7/7l9ijrEdfe2ReILax3Le/0P1g3j13DhnfOpL0Zz990dGxU8tf46kfz2imB8WzzbSB7LE+NZYD0zcPSJiznhCDeHek3V2c0zPwzNpEx51qyBob1vNNceef+5Nt6snnE5m/dd6d1xVpN8Xhjlzp7DOQKT+x/CA5PUv2LGtPJj1Xca0PTnflrpdTXcztQeqWzzzfZ/Vjq/ZHzjf7NuWa6k+bR3JA9uP0DKnB59x/hMw/6U86v0x1vfcuQmqDtEVHniUw137an3Q2WeNdjPfU/ch5nWxc5zWfofuZ9QDPnnH79vlnrI57BXaeQ/eI9exp77em3J/OQ+7yqKnjd11XcVhnP0n79m06N0wx2yaxDrjS2nSeSQtkfHtDzMzzTM2SdsTLO5lazKmuZ/1yPW0niJs9mWq5ej83qUewP+mHzNn5r84TWj9MNaCJWORufcC6eewjr81pXbI/GVOY6z/tJ9O+8ac+Q+prrTyzBidtrMPUV+m99IPMk8+S2qc68r6Q56TjRJ4BED/7QOzcl9N5TBoh417l6B5Mttb4SD98bjpu5p1qy/3WCOTKcxVsjcUz+rBVM3usQ+qdapt0pX8y1W7NGfsuDzEypzEmcg8/NAjr7Cdp03Ene+nYkPWi17PIZ9F2ql2u/PoZ0Js9a31w1wPuRr7X1Ce9D923pmucYjzaL+h9nqdaoXsE6p16RCx7OJ1N506byZ46zX/X++ZOy1/jqR/PwIbRZJrJK8Nmgs89bPx0QMwnn+lN4KFPdtPlJK/7adsxHBMdl+d+w6lroi/5nX/2iOfU51DPVPN0BubPNwHcnVeD7snOOLwKttaJzuwBYO95JK0RsmcZl9euP/15nXJMeohj3zMHZH3Em/pz18upLubqyPzymeebNUrXyj5rnWfSmflywJRrqh8bz++UI2NA2mV/ec670BqcMzqP4K+Nw5iT/qTzCz5qlIz1lrsIrdMBfX6QvZr2p/5nzxyPxnhP3TlntC6ZbDoOz+rAJjVnTyBr6jipHbwrPncvRLsc3pPuecaE3m9Nqbdtk7s8qYnnU7+u4rDOcw/tr/RB1wbY45dgo1bz53Dvruak86il6fuCT9tlXp7T/kT6kMNactgXNXS/rvy6dn0Z2aOkezLVkjb9fm5aL6QP+j07yf3sEWRN2FiPa60fmKedw7zUN62hTczLyH6kj/SZWEvHBObGm/aTaZ96iW+fm4zfWtPnTtt0L6yPkXvpB/bO584D7LN3d1/A3FOcifY3l0x3BqhhWn9LrzNH9gOubO/6gV32Oum4mXeqLXO1RsAebRP6sU9sXhnGlIyR+QTfPte+T0Is/HugPWP73MM8adv57UMOe0od2cPJlqENz+SQqcfSsYEzt3fZE57VJN4Ra5u48oM8K0i9rGuX3PUg40P2Hnof2G+d1J7x72I82i9IW+g7kXSPwPhTj7KHXTvgmzU5sJnsU3fGFjTkPcI241rXFPuv8fSPZx4+rzSOA+CZC+Oh3DW2DwiMe4ex8zLnfIqT+6fnOzruVMPVm4b1fIPd+ef+ZJu0NqC2zJf5W+fdeSXkSd+MNcXJN+tJ53QGrREy1ulZsmdZezLpuYqb9aGZ52bqQTLVlfpSt3zm+U62Hc++MFLXM+cLU66p/ozxaI7sx+kZJg3gesed1nM+6U86v0x15f3LZ0jd5OZ5YqpB+lwh9U37p/5nTc/EeE/dyXQuTdp0HJ5zZPysB7KmjtPnn2dzOidjpPacd486Tu+3JjBeryd3eYzhc46MeRWn+9O0bzPVNsXEhrzaqxtyfldz0nkmLZDxvSv45T3OvK3hRNr1nWzUig2vcuV3qn3qoXRPplqu3s/N1NP0mfRnzs5/dZ7Q+mGqYQIdxubZz4TE/NbTfSRX9iNrnWJm/aecMu0bf+ozpL7Wmr3k+Upb9pV82ePuefpB5/FZUvtUR/Yw6V6faH/iZx+mOwOn85g0Qsa9ytE9IMfJ9q4f2GE/0Roy71Rb7rdGuMrlHq9oxZ9n8mTvM8ZU26Sr75Nc6cnYU57GWGhtfdnDnFuvTD1LOtaVfceGrDd7MvVH26var/z6GVLvpA/uepB3F1pf7wP7U9/0eSTGo/2C3ueZtYnuEah36lHGat0waZPJPmudep8aeM467rT8NZ7+8YwG0txsKk3kQPIQsekLKadL0gc50Yemn28W4uZ+X4C0RV/rOJGXDtSRNZOHfBPkyb07/+yRtupuOjakvW8SczlPiHE6ryR1Ac9Xb6jsG76ZF9/UmXiu1tU9yLjWk3GYWy92eQeYY2sO9V7lgK6P5+y7Oa56Sc7UAszVOu0T77PO1xqxF/RkfjViZy9g0knOjNVkHYB/26fNKUf2DH1Zf/a3bac6pLVB3wFzaWdvTnR+5vgax7jmMS52DGkdPGdfzIHPqf+TVub2itzETab+p059Ho3x3rqT9DuhTcZhfnVm2RPIvrWevr9dP899Th3DnlhL97xjPtIjYpArtTV3edTEuOrXVRy1sTbRvhPtj33Xpc17e5vkuQv+mZtYadM6pry8Zk7med+kfa7OwHzYZKwrv6vaU3tCvKzf/trvrrvvaqO9/pA+5EuNatY+ewRXNUHrB2u4I2NPdwO6nj6P1outtU4x0/+uNuswvlo8C3Jn7dhlPmxzjq3aOha+zNWWfc3zA2JmXp6zB10X9unPs/7dX+h8kuv4p4ak/bNOyNoStdgD5tp1vqnXpxzdD9bVZ05t7/pB3IzFXL3o8Rk6L8/YS+poW2A/7RPysN89IF5q6BjYZJ+wzRjQdQhrrVG6b1nbhHnTp2OYT70nraceoYEhxGJMEIM96/Y81JI90VYm26xdzXd+fVbu5zOvzs1x1QNsUkv3GL/sEWQeSB1gHVcxnu2XtjCds5Cnc2trbRmre8N+1pb+jfHMBdnPaT97kc/Ac2vV90rHb+XpH89sWl5oL0RDM1l36NOHIqynPWMi7TxQLxRzLl/GyMvBPC+f2h2TLvANw/By5xoDXSdSk/mv/LtHbcswDnadO/PRH/sink3mOJ1Xk3bYMId+QwH7011hoAdf60jYwxZf7bPGjpv1GjvJvOlHzPRLLZ2j63M++Z56ac0J89TbPmj/rPO1puxLxpBpfdIJrBur/dDgOuDfcdm7uuvQOZLub/aBuLxSd/aUMeWB7g3x8uzdm/oLqTVtMi7jVXexe8McqBftyalX+vDafcm+YY/NMzHeWvcj53Wy6f6RI+0Y0j3hmTXoOMS3TvB+ifYOa80e4E9897pfHdM5A22tCexD1tHc5eFZTVf9ekavw7jtO5G5AXv8kozJvvbYPdPbxjh5J73fDO8FEDvtyON+582auha58uncgD3rzckva/e+ODJvwnrrZS197TWQO3vSTHe3fVp/2naP7s5z0g9dgzE6t7XlZ0L75nsu99BtvY6sNWMK84zHHL+pBv1Tc/YG9Gd0Lu1P+7lHDjSojb3UpF3aCj7u0c/pzNxnpO/dfUm/1E+MjJOkP+Cbd7hrS9TuSF13vT7l6H70naF/2t71A3jWN+vI88T/Lm/GbFsgNjEnjJUxsL+LkdrBO54w9x42WWPGmfqW58VIrcBa9g8yPnvEyHOdYrnmyHpzfeqx4ENMe8jIHnRPso+MrBty71G/PqvWS5z0TXKdYRzyZa/6nJynD8/Zc0jdPl/FeKZfbcszaxP26BTLnjmyn5A6pLWZ27oyPrYM8b7oQz7WhHXj4neKzV76/QWe/vFsWZbfy/SBO8GHaH+wL8tPZPpjp//I+On4R9nd+/oR/kK/luWnc/UfcY/A50X/R+jy+fSPEMuy/Ez6B8bfwl/8rtgfz5Zl+b888uPZoz+wLctPoP+vbfDb/siZanwrf6Ffy/LT2R/PfgfvPcdlWb4Hv/HvJOr5i/+H0/3xbFmW/8sjP4zxYbl/zC2/Cf6o4d47ftsfA7xfX/lH22/v17L8dPbHs58P58c5cJbLsvxs9v/I+HvYH8+WZVmWZVmWZVmWZVmW5cD+eLYsy7Isy7Isy7Isy7IsB/bHs2VZlmVZlmVZlmVZlmU5sD+eLcuyLMuyLMuyLMuyLMuB/fHsi3nL/6es+6/vfD38f5D9nv9Psvf/M97X/guAQD/pK+OZ/085n9HxnvfeW+7MT/7/YPTV57t8Lb6/fgPcSz8rvgo+R175/xH4V77f9r3+N3nv36Kvfg8s35dX/i3z0/4b6Dve89/0fb78v3yn9wg6uGu8/pZ79y1+POND9bf84fXsFwSX6NkfUfpN8covpYnpTcj8J/wLa9Mf9fT8vf3aH8/eT58Nd+o9f2C89X0w3ZET7/lCeu+PZ7x+1JfOR9zHZ/r6FaDts/RN/4otd+HuLun3nveFvPcz6+qPnve8L64g31ve00n3sOtw/pGfx9N74b2fd03neHX8K+7e62h59O6devWeu/uToPb33vlHIM/VmT3Ce9/3eUdfoWfio9/bn8lPruWV9zrv3bPfkdiq4733V4h5GujLe/5d6O/B5Xvx3vfL1d2evmOfgbiPfh+3jt9y7/Z/efZinr3wXKJnvwz7Mr7yS2niVV8wX8F7PyROvPc/RN9y7r+NPhvu2Hv+wHir/zN35D3vhbfcmY9+b8tH3MePeu/9RPwDn9ev4r2fWVd/9Pyk74iv0Dq9F977ede8+vP0GV75Xv/rnxvUTg9+Au99L33GHf1Nf2v95Fpeea9f9Rn+qjhy+p7/zM/iR7n6Pl++nve+X67u9md+x3au33Lvnv7xjAOhcEd+kDPP/Ty4ts0PmfyjHhv8aDj7rmvvyMMgJ3Ns3c9Lx17rhrSftDnuYvlBie5c1+9kD8wzd5L6spfEc37KScxcx0e6hkm/ffccHOYlRvala8w9YjHP+Fc1Y0t8bVN7n03uET91ZP8YxEw7STtt2LdWST98GNJ9EvWqy/g80wNrTTp2YnxG9jjrZuQdS/IMTjmIhSb2sTNP58gznOr3DibENV7Wnr4M+9ykfobkGmOqv321Sx3Qdyz30EWcrLf7eOoxz6eed057m/0yt2CXZ6LOzJ+kZvc6L8PcbT/1VDKnenlFk/eIkefauXMPv6yNkfkzpkP/9st7mvR5nM4tOWmyltz3PHwf5MDe/kjbGZtna0CXftpZN6ij99KeYX1t79lJnyuvjeuOvKOd15qart16iZX1pY0D7EvqNQY4b6342YPU1nVL1pNnhw2xpnNh3bX0szZrT1jPPiapzXMENBjbfYdaeM317pH7p9xX9TPPWrtvOedZO4b6Tr268r/qk7115Bm3BvE+2As1dO8yVtoz9MmzSjq3sdKeYc1dh/0CfDI3XGkVeu39IT5xUlfeLaCm3iMPfmDfMlfmgI6vdkjbR/S4niNRTw7v+6n/+mT/zOvcegE772bbS/Zt8sWePWJAa4NTLdh618Q9IDY25O31jHWi83pW4NnlfpJ7aLRPE9mjrCd1du9yzv6p5twDdXefXc+4MPX4hP3yPomxM1+CvtzDVlqnXPk02Udr0T91YZdkD3PvrsddK0P/vlPEka4pYyaP6tKfde0ZV6Rda84eOydHn2/fl6v83SvI+hj2qPuTeiD37EPTWlJr5z2Bj5rQwDzjute5WLcG4TnPGZvUdFVz952RtK/vy6s7+ChP/XimEAVMTcjD4llRNleyQay7Z8y0nS4usbWxeeZqneSZ5trzmro7F3NiQsdCg3UAz8YF/HK/7TN2QoyMk71EW+rtnPbLuM5P/QDW2t5554PMaf+Np789pOaMh1/HE2317dg8i3tCzJwDubLfgJ3xWwv50cl+a0w/7BjAms9APuf2ojWwRh73rQ/ca8ivHfvpd/JJrs44sa95pzqfczCWe5I2kvemzyb7O8F+9pnnPKMrf2zN1bWnDvcyTubt3rT9VY+JkfqTjIGfeng1F/tZLz49z3z4pu7MnXuQfmCd0rmTjqUduolhXR2z4+ecmMzpBRCfNWhb8tkjakg/5xPEVHfegRPESpvU5FnnPnNrd19dkDnd9wx4VVuus5Zx7YVxeZbuU9YrGQuYZ66shz5nvIQYfT/wTX/vwwS+qUNynVjqRyOxrNu+qJ1cqSf3WmufTeYBbVnrXjm3Nue8MpfpfmVt+QzY4tOwbh19ZzpHx+yeOReesy/NM/UbW21Zj7bStl0HpD850p/11CXUgl3eEevDPs+Y+M7ta2pAW86xzTn22TvmjKzf+K2fefpia63Q5+zcuqwzSfsT6FETtvh0D4zR9fKMTWpvXTDlcN974NlNts5bT/az4zbpB1f9N4+1Os/42PZdbJ1ZU/aNubb65lmz5j5knYB91oJvxoe0wXfyyfs2xRB8Rb3S9y612gfzTrUKe6lHsE377nv6ZK6uGZ+05Rl/mHKnL6T9HdbtXRFisC5XvcoYp3hXPk3XT178GPicdKCx4zu/6vFkm/eLvexn2j7S62d0QdfPPPUk2LEvqYd1YgN57Bu5WO8ajXOVX1/PjVz6YeMzdK3O9cVeTcBe5k1Sg2Cb/jyf/FMbmrPerqlzuS88WxOk/V3N6MtY2YP25dU91k938FGe+vGMxNlcQLwiWgBN0N4GS/plXPzTDrr5gK8Hm8/CXC150NDxbDJMsVJfxyJH2vd+0/EfPbTU0DHu6oO0udMIxCcPTD25i5d68xmy303bQmpJpjdS2029SLtT7KnmtJ10SuZsjZLnnv2b8p7IGDz3GdzxTO1X52KNHQttrCdZa5/NSQ9MsR45f8m8kLapozUBdvYjn+XqLmSek90UU1J321F7fnZ0jdh3LdJ13sWCtoHT/YaplyfbjtP5yWvtHTf7OvU4zyBJW2KS/xnyPKY+ENsapv2so2tK8LPvz9TXOdu37xOkTeYFnlmb6FhTvdAxBd+uC7K2rjNjdW3ml7S90nrSPZF3dDq/jDPtZz25/4yGUwzofnWPIG2yR49wV3/u53PrgrfGuqLzXPU1cz7Sf+ISX7p3rRF740/607/3U5ukzdRP4nWOJu8DufFJyGHcrk+yD1PfMkc+S2rP/Ts9XfNJH/Re9xe0mWroXPiqM+uXrKNzZ12Tb9Nn3/F6H9ImtUjXM9U80XYdh2e1TLqmvgN+j+TPWrp3VzWrW1J3x4H0z/N6hO6RvLVXxktfeKa/nVum2ogx2ULGuepxx8XHHuezZCz2Mu4jXOmC3IfTGU396D7zTLy0u/O7yj/plT7PqzOfapp6LR1rqmGKKaltysOcmHCXi2dtIe3bFzJ395bnK1+Y9F6dw4mnfzyj0B6K5/nUBHC/m5fCew+I04Wl3enw1JXNhtaVlwQfnnuYv2O13t6H7ltqZU6MCezSTw1d71Rf+jm0mTTagxz2b+pvxuBZW2GPdUB3nt/Vm7JtIePz2jqNk2cuqUPSjuep/+x3zenXOsmRmsx5qpU182Yu/PpsxLuWI7W71v0TteTofsFUOzHbN/0ztvrVm2R9fTbZ34ZYrQmIbw+u/NHfZ6Jf6uC5+5d1TL1Jn6seY9Oxgf3sQ5L96tzEtgZIW2h79lNX5pxipa0jbcB6J7KvkjHQl7EZxIOupc/AZ6BGbelvxnPg0/R5EEN7dTQd3/7ah/TL+NN+9ofn1JLgZ88yphDD+q562r6TLUMbnlNvnkFDrLxr1ttgM50FsIdP3pm0Z11tajnVZn73ec57N2nl1ecT7OXw3uVZCvvmnPazttQw2Yp2OYzRft1r+tO+6c+zek+071X95HOfPZ/R1Xny/KZY6c9z1nWi6wc000MgTtZizjyLpPuXd4h51pR6AR3ad16H/u3L82SvzVQnaGdfm+w5ubFNUgd73Q/Iuqa+ZQ5esy5I7c/o4bltJ33AXp8Naz2wmWro/qKBGJD1C/tq6xwOmHyh9ZkLmGctqUXSJnsq5Mz4jql/aDzZdV+ynuyBoNPzazJP1tdajdm9S7+uuc80dXccIA720LHu6FySOSHz0hN8etgrY+banU9CnuypZJ2SZ5R5HdZw1WOf8zy8o/hnPEfGQi9rfa/lGV1gvB7ESexHj9ShTfZ56iN69LvKj9bpzCDPAnie4rBuT5K8Yw0+XddkS0zPMUltUx7mnsmUK7V2jrTnmf0e5s48kFqw6bsA2EwxJ9sr3v2/PEsQcGoC6N9FZdxuLHQcyCbls2RT86Ch43nxeJ1iJR2r9U65Ml7H754JcU496hh39TVtD+iwX5D9m3qSMaZ4qTefIfvdtC2oxV7r13FSs0y9SLvJB8jVNadt6uQ1c2TOU62s5bk7n2zBOJNPw/pUU6+fameta5/OZSJ1+pzkXemzOekBe5MY335d+aMdW0fe19TRmiD7cdcbYqeG1HTq4RRTsl9tR648/7SFtCdv1tV13sU60WeQTL00j+epX8fp/Hn+1MWzI3OcejxxsiXvdB69nv2d+pDxp/3sz9Qrwc+zmTSjAS13PW3fvk9N5oU8g6ZjTfVCx5wgjmdvbUB/8He4Dl1b58+8V1rbL0ldkHd0Or/MOe1nbWA8XnM9IWbuZYzO0fG7R03qnXi2/tzP59YFb411RefJs6UPmSNzTneAfeIJcXPevWuNaX+nv/dT28TUz6TvjOR9QDt2Sero+mTqQ/Ytc+SzpPbcv9PDM/uOu/qvziaZzr77m+fR9UPW0bmTk6+xoc++4xEj9yFtUot0PSc8A3vRvek4WU/rBuanvgsxyAHYp/asJXPBVc1XujuOaMPr6fwmOpdkTsi8U68mjI2eR32gc4vnm+QZsZd+Geeqxz7nkKz7Duym+0K8R3XBqf5m6kdDLOJj5xlPfnk+V/knvZJnAVdnnv2Xq153rKmGKaaktilP1nyXC1vWJO2vaobubWo5+V715Rme+vHMoqdmAnunJoD+3ay8QNokHmI2iRjEh6kZzLVHg7bQuvqSdK6kY7XefjN0Lp5TK77ZC+k82Bm36+2c1jPFhY4NaW9N9qBrhIyBHfv2r/Of9GmfYJe+xobWQf6Mk2cu3StIO/J1L8nTNZgr/awpn4F4nvmp1owN3gv9mo5jXzKGZH1J2vPKfLJjLXsC2ncdE5knc6jZe8Nr1pt3agJN2Wee0/9UN7A39QpSh33OOPiqq2vQPuv12Z4Zq++JdE7m6smesJ/nkrmg+5f2nZv1q97xTPxHwLdjQ/ZV1GxvBFvm3q+uJe3JlXuJdsa5onsi3WfpenjWzjPMvB2f/TyvjKdu93nVN9dZy3mekzGke9r6gf089wTbtMc24yedG9qf/FNfG3ywBezVl7U03es+D56zZ6mjbdnLWNqmFn3UeertKSdkPLA/+J3ImPbcGK0h+wjaW2eTsSfu6k8tnSu1aCttO/Xqyp959lG6l5yp/en7gq171pZ9Iof7wHNqxD57l3oha+I5dTWtTT2nsyHuVL+c9jOPZ5BkDTx3/ejKuoBnfYxpDuu2r6wzV9szejLOHV2/OibsdcZu/7wLxlKX/p4V9WTfEnyzd5A9APbTv7XYp+5p5s94gNbOO9FngF/mai1Zj77q0Nc+nciced7AurV07zJX19xnmrq7RsEfu8wB2F7V0Lkkc0Lq10f9V2j3jI+1CHP8ptr7PWZ8ba3hqsfYnO48ZJwr+vzlGV1AjD7HE9idzpd16yKHz2rIvKnpKj822HpfmJu/a7k7c3Jor+1V3t5Lf+D5dI55NqdYWX/GsV/CXuvW/pGazQOpxTz68moe1tPvLTz14xmQkMQ5PHies8huGlBYN5qCLMqCG9cdHhxkwySbmgcNrcsDsg7nOU6xWm/q1ActrlFnamUteyatIXvU9U45u18M83QNgJ92xMbGWGAN9q1j8Kw/I2tK7dD9TrTNnnUs1302Dj6pWdIe2o5a2gayJtazJ8zTVru0hVOtrGVd9n/SL6mH+NRBDIbrjNSVmIOBb9aTsMZ+k/4O6ur1vBe5Rz60uc+rfYK0zd4k7hsvOZ0/dI8Y2raOtu16rOO073r3GJ/T2XRO7wv+xidOngt22ae0hcnegY6sGT/3zJ1rjhNpY734Zw5gX83ZQ5+nusH+iH6O7GuegaPff4CPfuS7swf6qQ2+9hf79sv4wLO+0P1p3cJz9sy82uUdyBw+q0mNDHubaw7PD3K9z6BRU9aUOu1V0xraXz3TuXZfxJjWnrbESS1tC8ZnmN/6HeSzj3d3HdIPsjZQR9bRZA/wJ6cxru5T1u6aY+rRxF39zMnvftbGuraAbcbK3oPr9uLKP2tO6A8+2jGSXFc7TPcBiJf2eYdYy961XnqR9q2LIdlne9i9Z5iPuNnr6ZwmWHdPn6RryPpd77oyN+vYZX6eMwY51P6MHnyM47AfDT7aeKa55oDp7Lu/6gbr77oSbN1jtG+TtsTVHqZaOjcx7UX2NEkfxqQD0s5n83Zfup7Uqo7uDbQWtXsWDmNA50q/tIM+09bNnP3ss/ev9U5rSeeSu16ZLwdr2OVa5j75TOQdtDf6J9iZI3OjlT1ruOtx5tNftM1B3F7P80ie0SWsZezU06Qdg37YqzxX5uR1Dzt9WsNV/vTL9Txf68s1B2vQ/WP9kTpTa/qf+g/s5T3pPMzVjF3GsgZp3fhN9jmsOfNAa2GefnK6g8/w9I9ny/KR8EbuD56/gB8Q+eG8vA566wcu9Af48nPIL27p8/2t/NXPR//Yyc/H/kPpN0CNz/4Rt8z0H9bL7+A7fRb8xs+g5b/u2F/4m+LV9I8lMP3N9lvY/5b4m+yPZ8u34q/+x+H0hbO8hr/yH95/hf6P4ul8fyt/9fNx+gP1t31m7h/hr2V/PPudfKfPgv074ney5/p2pr9RfvNn8X5v/032x7PlW/FX/+OQL5ff+n+Z+Q7wxc0XXI7lZ+KPZTn4A+Yv8Fc/H4HPxzzz3/YfN5zr/h9QXsdv/g+2v853+SzYH1l+J3wO/9Xv2VfAeyLfn7/5v232x7O/yf54tizLsizLsizLsizLsiwH9sezZVmWZVmWZVmWZVmWZTmwP54ty7Isy7Isy7Isy7Isy4H98WxZlmVZlmVZlmVZlmVZDuyPZ8uyLMuyLMuyLMuyLMty4Fv/ePbd/rWkq38O+7f8y07U57+Qsvx3/Bdk9l9X+l74ry/y+pWg4S/8q49+PjzyLwN+l7P5zXAOv/Ffs9p78xpe+R78LX/nLD+Dq7+57/DeM376v5y4/6Lf9+I99/It7PnP0JO3/M39Ff0kH+Mz781v5er87v5Fevxe8bfQp/54dldU81t+PPOgH32Tf1XdX/GBcsWkh/5/xYcP5/HZP5q98j96Jj6rl8++7xvvwTQ4k4/u0wR96x8s0PDoe/ytUO97evle7v5o7L58xdl8BW/9fHjFH+HTXfwNcM+v6vqq78lX8VHv5e7LK9+DVz33c/qjPwO/glfU1b3j+Tt+NqILra9i+oyj7kc+s97z+fjevzu+kr4rvreegd496wN+Xpze51e8+u58B6bPz/fcyxNX74m3nP9bePQz6ep74FneUxt+b/lc/qx+yt19mer46PfSK8/ws7k6v7vPffZO77Nn2B/PnuDqDfBKrV9V90e/WZ/lsz/grviIL8s7pi/tn8iz7/srpjv6FX3iLvQH8PQF+Nu4O8vuy2+5w3e89bPzFZ8r0138DfBeuurpV31Pfne6L698D/7Vnr/is/2n9O6tn2Un3vMZ9x7fn/y52HflO/0tfMWr7853YPr8fMX39jN8t/N/5WfZe2p76+fyZ/fz7u/mqY6Pfi+98gw/m6vzu+s1vq/o61M/nk2HmQeAYD9UKIzhXq4xLM4mOPICZWxec9/55NcQR7tsqnpzP+P4oem4+sBUa9r7YTt9+GZOhuQag5j6G18NV71Lewb5EtcZ1MXINfvUPcj6ic8cW/aIgQZyZTyeM073kHnvdS8ZQK48w+5B7pGXecYn7onugbbW58Cu6T7lWWR+Rt4D5tM5dV0M/VJPnmufB4O1jJX94dn55Nt15p3tONjmvvV37fplnqzhDnS2vb3PPpJX0JZzwEaN3WvXT2SdDPvEc2pondi5x8h70KRdngN1OJ/OjLXTeT9aZ+skJvRZui5TX+7OBp7pS+awD9kTsE7BJ/MDPrlmzqwxzw9b9rLX5mz9fe5gHxzEy1gM+6Je4bm1pA8DDebI/nUvhLU8f+JnD3lWT2tPO2pgjn/G7NpOTH1JWJvuafqkn/U68v43bWsM6mEu9lvoiz72CPAjX+6TI88re+e5ATbMs29pC/aYkXkT9x3Etcepo/0fPS/vZtp638zjHLIXvae9I885a2WIPle1eH4M4kjr7ny9D62RgR8DH3N5z069yTUGdsTgOXlP3aKt8RnZB2id3rXsHSP9UlvmxqfvPfGh75V+xNIG0rdj57xJP4b97j7mWYPnd9XP03tiOvvpfLwTzvFJuteP3JUpPvQZYMfInO3fehL27RlxiY+9vt1P6Hqwbw3WYa2gHbjvyBqTqzvuWpI6zKefsO6ad6H1MMhNrdigz3VrAPYyh/WmPYP4kn2A1GNvT+CXerB33RiMzJda7E33rs8Ucs5Q82QLnlVqsb+tjzHRdsJz91CbvjtX/VRj7kvfgcyXnM6WWnPdfiVpL9h5Lne0fnO0dkbbMrTvPrem3Ms6cj1710x3DojV76eOc3V+CTEY2ffUCqydzvFRXv7jWQrllXl+cDCE9YxHQ3JubC+AcU7zCRpok7w0ztXrfMrvAerrm77BNjUQ21j6qpf17EPaAs/2EKbcrKVPa8e+Y1oL+TK/kDN9zJta2NfX8zUueBbaOGdIxsQu4+eevklqd9/zA+bq4TXjqXdCW+nY7J/OHjIPfdOW1/TrPDyfzsn+8yrsuQ9pb309N77xrCl72b7Wb25q0G+Kk3NiZE2ZB4z9FtCZsUE92Wfmngd6cg9SL/G0fRTi2SshZmrjuc9CpjqEdftur/IcOmbPjdvnxPpdncRKneY3Rp9l0325Oxs1C/NTX4iRubXrnGoW7HIO+LBmX4HYqTNrVad5+lyudENrFNYyJ/Q5Zew+09bVebKGJO2ISfzUkfvETz2Zn9g5B/yyF8y7RsFXrCXpXiS955mkFubZD+k+Ovc8iW3f0o617oVz8kxza1efObLH+LDnfLLNc0zfpvtibXkGzFPno+eFHb6CJn27h8TIOMRN39SAj7bZe5hynGqxj0JO1rqfzqXrIn5qYM87APqnDWupi72ck0OdMGl4a92JtvpCxrZH9kJ7Y/GavtD9YO7981zTn7lM94n42hPXZ8hYk6+wnnvqkNTY2Pv0Z649r9mD1DGdfZ+Pc4Z9Jp7xu0fMM1/2Bzqn8VkH4jJPn47JfudQT5Oxydm5Mk7SOdVpD/RVZ+5bo3mA+aRRv67H/mQOyLvAHr4J+3mead81AHusmYPXjIl/+xA/9eqjTWrG1rsEk+bEWNkr+2l85/2c5PpUt3R/ee7+OTdO1sNc/5MW6Trws07W2Qfi+2xO53f95DnrSd+udeLubNnP/jSZT4iRMa/IWszd0LOM13WRPzU7F+zzfhmL1/ZxnuDb/s7V7Lzj3J1fgi179rPPAvDP2t/Cy3886wtyt59Mh2UjsvC7PFdc6SGH+VsLcLB5gEnnNxav+TzFzX24inWi4/Ls5QG0Wyuv5GjImetTvWnT9jDV11rI75ukIV+/gZI8s3yW1DzpJ97Ux+45pJYplkx9gNO5ZT+6N+SxpkfOPXvQOiZ/arDOK19gntqS7FfGAfNK73uup9hXTDqnOsl3dXaZn3ip7xHybkjXlGf5iP2JtMs4z573I3XmuUrmxP8qRtd5dzaP9mWKIx0DX2zlribpvBlnunfMtZ/2E/IxGjT0euvN2JN91tI6pl4CdsbhGf/2o9cdD/IOTPeh9V+dXTLZZW1N55m0TP2Cuz6qhRwdM0mfjtn3EIjneaTv1Gdtp75M9sL6Xf+pydyP2MuV7ek5YY2aTvqnnt3FzVqyp8l0N7KWrovnPEt1y6Sz6Ro7R8Z4b93JZJtaph5lf1r3XTxiZa8g7af97kWS+iZfmDQBa57TVKdM/c5crS/z3Z2VdAzi2+NJW2pv3yknMbSZ+sSeZwQZH1JPk7Z5N8BaJzonpE6f866pu/PAVBdM/c7c6de23du7WNP+pCtt2MMmYT/7D6kln9t2Ov8k9crUT3MYr/VkHutWU5JaJ676D+iyP3e1TXXIVIM82s+73rF3yi+Tjsx/VQPgP43W9QhTv11LjakPJo3aZL/u6DwnMt90BsyN0zGv9FzVIdP781k+/MczRF7tUwBNyCHE7jUgRto7sjnipZnsWk9eOg6na80PhKYPB4x1FxfY93J0rPRPrnrHc1621p49FHKmNnz6vPLStj3kvrSW7rs6HOSFKVb68qqtpKauGYiXWgSfXs9cUywh57TnuTV5vq0n85zOHX/WHWrs85j8iW3Psr7pLFOnsXK4l3Gg8/Y+eLYZ5xEmnVOdmfORe2BPT2fcZB+lY2ZeXtnv0XcOsjdtl3m7F1MfWuddney3puxlPk90vruzebQvxpnonPZPqKnvWPtA5s8B073LuNN+Y61phwbWk9absbHv/nct5KAHV5qyn8TDnld8eNaPuX3IoQZeWw++k0/eAZnipx21dXzpPmHXZ3rqAXadl5H+xGOtdZ98eM2z7HsIqTnPbdKprWfVY6oLMgfon3XkuWHfsdteOjZom3l8bvRn9L2HvHsJsdjLHJK1ELP1gWfZQ9uui+fUgS35ZTpb6DwZo3NkjPfWnUy2GX/qUd7drt14PbTpew/skxOm/e5Fx/Z9MfmCmpqMi59xmuy94Gcu4qQeB3kn36nnXWPWwmvGddiz9p1yZn1Tn/AnjmR8OPUW0rbv2VSrdE4gj/7uWQvr1pDPMsWDSQN6tc39rhOb7K22PaZYMvUOG3uWZyMdA9IudbVtnj/2PDuwm/pEP9POYQ5jTmti7Yysp3sI1KItw/4YI+tBm3eiczbTvRD87HlqdTzST2zSx6E+oF7W+syFvYwPebZZ7wT+1iHo6jM9MdWQetDS+fsM2e8YDGzQdtJiL3N0LWIfHWqaak192J7Or5l6Tf1Z69SPZ3nqx7OpgVngJPpqn/VsQDdEX3wy75TnBPGyaVd6fPPxOh0Ob4TTmyfjQsa6i5v7cBVL2M84HZdn1uSknfpdJ2b2efJJm7aHqb7Wkn3HPz8Yyed8ipW++SypedLfWqR7DqlliiVTH2A6N0gNrSfzTP7sZc3Zg9Zx8remK1/InhAn+5N7GQc6b+8nnnFqvGLSOdWZOfHps8P+dA/szxXZR+mYeZaT/YS1ZJycZ5zuxdSHU95TnXmukjGuzhI6393ZPNuXjCPEyhjeKbmrSbLPzXTvMu60f4Lc1o8G5gnz1JuxT/ZZi/3tvjTqNzbP+uh3V5d5EuPe4Tl5ptMZd21J55m04Nv9gtO6qI14aUfO1JP6OmbfQ0jN6Tv1Wduruz/RfZn8s1dtf8VV7NNzwhp9meqFqWd3cbOW7GmSNhNdV+tTt0w6yZs+HaNzZIz31p1Mtqll6lHGat1TvKTvPWBvv6b97AXPqSf1Tb5w0pR5pzrldH7m6rNK7s5KOkbGv9IG7TvlzBgZW/ocszcw+Uja9j079R46J6idV+OQlzm2xuk8cNI4aejc9ofX7GX39qoemPYnXdYI5k5yX1JLPrctz6yd6Nph6ueEsanvlMceqKl7SJ7sR/Zn6l9qu6vtqo7UxHNqerSfU+9OYNfnCh0fMv9VDTD5P6rLWuxv95s41pqkPrjSmP1KzJXaey7ch4yf+aZaU1/HPOmBqY6udXp/PstTP551o0jOXFEIzn3Ws8B8Q0E3TH/Jgnm2ITbOy3FF6tEv9WaT+9LxbIP1Tf0J+tgX4p4+PLIWSFvog21/uOsdz9YN3XvJ9Y5pXvsF7Kut7cE+Ja0FrdaPv/HNZ/yp7vQ1V8Zmbryp5rYXbNkTY5t7iiXdJ+ba8pp+xMmetZ7O0/vsYSPs248+j6l/6Z+9nM4yzyZ12Bv3Mg503kd6x6txs95m0tn5IDUZ133WT3m6PyfdGV86ZtaNbvbv6Fr0M27q615MfUj75LTOWuqcetd1J70/aUqbR/sC1JqxrR3N2QeeMyZz8iRT/cT2vJruNWRc+/QIXX/HbR3E1cY83gfPK2sxJuvZ9wYf8pgLW/yYGx+I0/2TrEX6PE50z6wlNRPnlBudWXf3Bk7avZdpm2TejJHrxlCD/ZSuD9I/9bPWPWvb7vOJ7os6s695bth27hPYZU3EsObOw7p7kHm0zV5qi03WepUDupbUx5wcnkX6Jdlr6PPo/elsyZX18pwxmGMjHeM9dSfaphZim5s6Mpb2vhem2og15YKuGzJe9xKyn/msFrVOsYX13MM287BnnMYasybm6uhYydQfddtTyLoga2G9YySt/XQm2mRsIUfWgL9nApOPpG3fs6lWmXQCOsiV/SVm6tM3NTLPHooaUj+xsmc8s9Z6WOuYxDndb2hdU+/Shr3UAl1v34HUhX/Gx67rSPDL2GA/p3NK8jz1mWD9VF/fEbSoP+NL2k/7iX1yn7m5U1M+W8ej/UzbK7puuTvb7k+DrdqFGBkTmym3tQo2zO0Xz1NtXYtxTufQ+dHWZ2fdXQt0PuzsSdcKzNV9d34JMVODmpKM/Vae+vEMPBgGIilIEV4QhGmTTbTRDJuIv2sWLVmgvvrZkBzToacd8Sa90hfBy6QvfnmAifvaM6TjQtp1zIyDhskfrnqnr9A38+T5pA952UuyB4y8/Ff2CfPUkn3v+KxnDms0T/pC95y5ZM2CTWpJiJuxst9TrKTrSN/sd/eLtdTTeVITeBcc2Y8+j+neENv+XvkCc/uZfWadOO5lHOi8qZncDOcM49jD0/nApHOqszXxbD7yE4M8qY2Rvec5YyR53urn+eosu27GRNrhr1Zgzj50L6Y+aH9VZ5O9Ylz1tem+TJo6xqN9gbSx70Afcp1XYS9tIfuYsG4chn3qXkPHVcPU24zZcVzPnqR9585+2cuuhb2rMwbPKn3J0/r67jCsu89SWEv7jilp53PeFeb5nkrQoK82ucbI82nyrjpYQ0f2zpjQPtjaP17TT9uEPqgJW31Z6x6lLTDv3BPqZaDhkfcgz/owTuelprSVKU9q7pjdyz53R/b02Vqmc8xhHOsSnlMv55Q+09lC1ouOjNHnMsVwn/Fs3aJtas5YkHsMtCTWkX5ZG8Pcfe+hY7YPsey3fUgb3xdT7CQ1Za8BP+M05sw+dC+Zu8cw/nRu0/lkjdC1ZG6HPHJXsr6ODX2HjSWTj6QtfcjeTLUmnknGtpf6WI/6JetmZP8SNWQPuxZt+lz7XETdjvRTPwOm3rFnz9jr2oB14xhLWlfaTeef9FlL95NBX7JvDPNmnvbNenLPmtOWftkfz8GzB/azv/ZlqgFSb9owN39qwoaY1gXu6cOrqDEHvr1uTRNXZ9v1Nthbh5C/a53uFBDbvD6jPXvisCe5N/XQ4bl1L/TJs6EHaO5aoP2zJ10rMFcrpG+fX0JMNOGf9sm09ixP/3h2RTZjWZblp+IHvV8cy/KT4A+H0x9aP4WrP5CWZZnZ76579rPlZ/PoHccm/wN8WZa/zas++/fHs2VZlsL/68Wy/DR+y388798Ty/I8v+X9/5Hsj2c/m0fu+J7xsizNq/6u3B/PlmVZluWX4P9k/aezPwAsy/Psj2f37A8rP5tH7jj/LXr1/8xuWZa/x6u+G1/649myLMuyLMuyLMuyLMuy/Cb2x7NlWZZlWZZlWZZlWZZlObA/ni3LsizLsizLsizLsizLgf3xbFmWZVmWZVmWZVmWZVkO7I9ny7Isy7Isy7Isy7Isy3LgT/x4xr+4wr9A9tmQk3/ZgcG/7sO/gPav//qv/7n7s6EOa/stNf1GvHuv4Dv/a7pf9R5fzrzy7i3LV/LZny/k2n8p7r/D3xlv/VdkP/u7a/8+Wt7Ld/5767fyk/9m+Un35af9i8B8hu/38f/LX/7vrl/349n0R+erDpgPpmf+eOsP4t/049lVLdRM7b+Bn/Yh37zyj4H8cvY/Dh7pi/dBHR/xH4Z/+UNcXnXWz5ztFSc9r4oP/Qej79ff8jl7x6vO/FHs72n8Bj7ybwi5ew98xGfkxCN/0/j5/SreWhs9+yk/nr3l76OP1Oj79hWfucvncHUfXvF55GfQ1Z3jHk/3Bh/WHT/x+3bqL7U883169zn+Vu4+I6fPkKme70p/HnHPHtWeth0H6F335r2QM++F5+64uv9oTdtn7or1kf8O7kvm+QzuPoe69lOfrNPxE+7x/nj2QUxvat4AP/FLZoLaTl8ypz8OfyLTOf4krs7pWfhAe8WH2t0fBm/hK97j341XnvUr+Aw9r7qTP5WvPPPf9DmffIe/IT7iM/KtvPqc31obfzs98h8RE5/9OXH1vjz18yM1/vS/Y/4iV/fhvZ9H/gBxlcP3ad8b1vp9yPyn3a2p9qv37Wdy9xk5fYZcneV341WfR6+Kc0X32rn3pOcJa3mOnM+j32HaPvK913GfyfMerj6H0HB1hxP6l3F6/h15+sczCqIwR8JhuU7jwMvtyB+P0j6bfPLhNdf7DUPO3DemB5z50tfL70iNCTGMqcbU5F7H8xLzamy02iMwXurKGGmLDubkc781p2/upY+6TmQMbdWZI8l+9P4pN/1inneL58xlb4HaPQv3r+rP3ulLPvb8wMtY5upzZKCJGBmzz47Y2QcxJyPrabqHxgXmuZ99BHS5Zz+tsdFOW0md3Tvn9ka65tzL/qQ+Bn3IuMJ6akrS33PXPrVn3/ossyfMr3pKbPcc+ttjR+bMWjtmkv5pRw7mmaP7BPY3h/r6TOyp/dDOGMzdS/Rn2HPo3mT9zI1vDex3fGo83R3oPWN2bnuTNpB2V/1TF6PP63SWaCO++/a374WQo8+U5zxD4iWZmwFp77Dmzt1nYj+t46T1DvuVoDV7TOzsl7rV1LnzbiXYGVtb1tybesYwnzVr1/0zVsZnaM8rNtTinjWccoC2jOxD927S0zUl7JmPoRbWXct8kNqpEzpP+ncOh7StEJP4ue+5nvrbpK9aiTH10OH9h9zDhxjGga4rfVNj9zDJfjKgz9H1pM9eWuMV9HjKkdoZ9LH7xPC+tH3SPZKOl72TrtG+pC3aqAOuzoM+575k/0/3CFovscAeijnAO5z9UavkHWXYU8i91Nbnlj6pc7qz0vdOXX33rnoipxzGylfIHj0Ctt3/5KofzM1HzdB3wfXsd8ZIW4b3qs/OHvA8xQd8masZH2uT1pd7E2nnORI31/scOz4DPMuszXqhtYlzhn2Q1nKiz1Faq2fT9wrN1o8P88ztHmjb94pBPPzz3MzlyFgnfQn2eQb2OVHvHX1fHqHrmSBmnrU155p0P4gvd/c396jZs2jM8QhTfcS8q/mreerHM4rMC5IXpi+YnJqbvpB2Jx8OY7oMyaSDOb6+McirTV8y59omGVu7zMXcizjF8WICGrL+tsc2e5C+rGcuXpnL5AtZN7SGhHgZA7+u9XQWrKceuMqtfc8zBs/Zu5xb/yO90ze1s+Y+ZOzpHLFXK0xnxzyh9vRhnhoFXd2n7rvnCVmrfRB8mWet0jUIubS3Lufpw1rm6pqz3u4PerOmjtX2SdYL9oJ46UNuc7CWPcM/5/jlPHNMtt6N7jdzbbumE9hkPWhWtzG6j55H03vqsyf6q5+46iWnOlp79gPSR62ATfqpp/s0xc85MfueWUP7YqetsI8dsJcaeTaW2BfrAp6NS11dv3Nry33WUtNUT88ZwrNnRNzUxTzrwdZaoXvNPP3Zy7m1d08eoc8COh9amRs/96kl/Y2X9Yi29jltpxp6L3sGrNlj0B66x8A8c+S9usqhXmBfG/ULPdH2FC9hL/VAagLm3rOpJsj1PjtprUDc7p9zYuac1/Q/aZGug2fqTH3MUysxc5751W8vnNu7rG+qdYJcxgOeOz+xJk45iJExT1BX2tGfyQ899AW8U3lfumd5Lt0jcrJ/1/cke+DZqQfc71zdH/xyDl0z84wt1q0O5+YitnHSjljMjakm98lnr0B7yHuasK4NtB17rIH5Tveh67Uu/SFrO8H+ZIMvsbpf2Gbdd+DLkOzbI/3oPjJPH+fWnfrsodqdy1R75+S570D6dMzWh5bOIdi2NufkvOpz5wXysMYeEKNraZ+sD5jby/Y/aeo7IuhIe/Q5bx/W1eG9cN69Sdsp93SPrAmY26N8PpH5oOeQtV3R2h7hzmfqAXTdwrqwn3Py5JyavL/msV/6di9Azew7TjXg371rXd+Rp/+XZ0kWzfNULPvdmLsLP/kAPtNBJdNBME8/Dt9cj9hL2k41cMn0m/bJSZ2ArZcS0t4PiyRzT5qvfIX1/KA42eZZSNt2rGSKe5X7EfvsbfcO7O0UK/s1+TZ5/tM5doy2yXOGKcbU44m2676gUy2pW9pe8Hkkf9aSdXefu2ae7XnXn+ch6T/tw3S20rVje6qv43SPsqdZM2SezgnGMkfGbfpsIbXls5Az+5x0vklf10N+h9xpgOlOQ2rgmVzt3zHJfbo7rRfSftpvDT6fmGqZzkYy55WdcAbWM/WzNRLbc+vetNb2vbqT/QzGyxyPMtUCrKkP/ejJ8zrVBpN+YM0eStrmc55J9wtyX/JM73IBtT+bI/t1epZJQ9J6gBjEkoyLbeeAzINmbLIOmPQ1qWfSnnGn/QTbrEOmnkpqvDvffBbs8TPOlF+mfvQduIqh/zRa1yNM/WQte9D6wJolbaYeTUy9EPy9EzyTS534qW/KldqudAr7Wa9MvWGuLmPhmxqu/Kb8wBp1oWXaz7ySPq1/6ot0rEnvqSfJlCNjda1XmiasT/K+XPWjn6XvQuvB3ponrek/7XdO9GmT2qXXWh/PfS4nMvd0nsmkpevx7KS1TTEyb9v3XRDX03aCfc+mY+VdSDthbm/SdtKU/lOs7BO+xjqBf9pkfmF+dV7ySJ+aqYZk6gHgc5erfduHZ+uaapx6AfgRNyF23k+Z4k5387vx9I9nFElRjiyaJrieB6mPF8AD65EXpH1E2+kQ4JEDzoNJzTnSXjJ2XzrIN+W0nxczbSHt1dfD3FON7OPH6J5Jx3M0+YaRrodnck1kf8VcPeBkn/GzX907QC+6jdXDeiZfaHvPv+uGjtE2ec7gfo/TORH7ZMc8+5J3wR4kbZ9kHpm0Tne2z6xr5lnd3Z/p/uZaxxJynnqGr2cGrY8963EIz6ee8tz9Vxs2Gc9hLDUwpnpY6z5kr7oG6DqTzA3Ydt6sDdhvfZmX56nn6mzy7NhntH/XlT7Asz79XnBon3dS2LcPPHvvTmTPpevm2dwMc6bWpO+GPe/agbl6IWvqvA618py+ndeR/Uh7sH7G6W5NTLWA94596uDV+qnH/PksWXvS9xawU2+eA3auT2eLrfXmMO+UK2NC1n7K0THSLv157juUGnjFljHVKNr0EOxdU2vXmr3xbFJrop1DPR0T2DfetJ9gm72UPGPIehww9T7vFa/tx8APrDfXkum8AHtrzOfG+E1qvIP61MjIer1nmT/vnlBDxnBggw7Pszn1vclzsF+8Ep8Yj54HPnkO1tJjOpNJKyNrM3/2hv3pDrFu/iZ18mouz6HPLPezV0I+e9RgmzXw3Lane5Z0DmuzFz2/0jRhfZK9u+oH5LP0XWg9WTPrGdeh/1QL+5kz70HGll5rfTxP9xL0zWHu6f4lk5aup8+utU35GebFfto3XmIuRt7LPgN70dryPk89S+1p23Eg/XnO/I7s07SWZG7I/ILv1XkB+6ccV0z9SKYeAGupW6ae6Nu1Zm5qbv1TL2DSjN3Uo2ldjd+Zp3486wty1YzpsLElxumwJ/Rp8M9DlkkTc9YlP3hONUyk7VQDOtU67efFJFbWlfbTB2MyacYevytfbe6YLn7HvYo1aXivffY2n8XeTrGSk2/ej7wv0zlenR3kOcMU4wSxs/d9Ft2XvAupW9p+glqMgX1qz1qyd93nrjl1d/2pWbS5Or+rva49bdGSfh2HZ9Yk9fHMviPPfer3hPn6/LNHktpaJ1zlxDbrmGzzDMGaMs+dBugzFdbU4DM67Cd0zKu703qbaX/ScMVUS2pAe+bInNMZspf15n3q2qE1ZvzuTdO+5Lm6k1f9sA93/ZKpFrBeXtWOHfGzV1NtJ/3ZQ2lbtZsL7s524pFcWfujOdLn9CyThqT1ADGIdQd+ajvlQf+VPvwzf+qZYqa2U0451ZE9TX2QGqfe53sqn68wZp4rTP3oO8DzVANM/vCoLmyyf91PnjvOdEfpEb2aOGm56ntjTmzUR0xiMLc/p1zSOqdaTtzdNfWTP+0mP+asn/Jba5L90n8Cu6s723SsSe8Us+kc6p0GObKeR8A2e2K/4aof0L7Qd6H1Z/zea6b9zpl9zdjSa63vdAb53pCcT+eZTFq6nr6nrW2KkbT9I2Rd1JC1Zy9aW96FqWepJW07DqT/FOsEccyR4G8+mO7N3V1m/+o8r3ikBnsuU1/AM3e97bLPkLmpr2s41T3drckfpvpOtt+Jp388y0tDwY82A9Ifv76AE51T+pBlyt0HnAfr5cmLdyIPtC8dpNZpPzXzmpeLuGmP7XQpYbpYWQPP6Ws/0NZ+JzoGfnkOma859eaUe3qjdfzsLa+537286l3GkTwXtad/a3nk7Iwn3b8TfbY8e37QWtKe50lX2k9kjLTnlbm1ZO/ck66ZZ3X3fci9hDXGVZ+Ik2djHPTneurrfMRP7Txnj7IfvGZdCesZ50TXn7Ceusl36jF0nQk1plb1mVcd1prneZW3NWbPGYJN9jlzZYyOP+k2jrZT74CYqQEyb2vkuWPZl7Qjv3pZz/qxtVepVbKvwL6xu3ZIvZD+3dOGvenMT3Suxn17krGbqRbIftprnrsv1Jb+xuvzAW3VM9mSI3sNaumYGathvXtOzLwDWftVjvSxB9C9S1v3so6m9QCxr3wk6yPG5HNXX94799UzxWSfmDD1N8E3/XkmR/p1DGpvverjlXn3PuuZMM5kR+68y917/Ky3yd4mxGiNU4y0A7SY21onOh7ndDoH41g7c+x5PfV9wrP0buDfPtZ6Og/y4ZcQM3twwjOc+ggZGzuf0Zvz1mhdcuqlfkAsnxt1mk/bU42s5177A3rs+4mO0xjXuoG4WTswTxvBN/uS53bVD2Cvzy3PC1p/9rvPrKE3XUfnTJuMLb3W+njO+qX7ai/MffKT9ofuRdu0NmDtdEdOd/oO6+j+8my81saeOqbaU3vaQvYN2p/9rnsicySdD5vU7h3IPuc59Dx5pMddD5jTutHIEPLlXPQT8rf27EHm7pz6Zm+S3mNubPQZ17uQeXv+HXnqxzOgKEceEK+552HkWl8A5rnvBcu1PjjH6TJC26AtD7EvUMdmeEESYlivB26dQD5zTvvUkhcie8Z627vnsIbUIeyr2dyOrKXPqeNIx+h+szb1SMyTZ37Kbf8T5hk/e+tz3p/W4rrD3mUcMb+D/bwvzN2TrKXPrs9ZUi+jdUjaYZM9ZC1r7bvQuvDt3kBrEWthYEM8a0GLmu2ZYJs1mxu8S9Pdzh5QC2uTXjndbXTmmbW+7As5cy/jQPa08zEyj5pzTOvZm6TjZz+6Bug6k8xpr1uHdXrOog72O++p55D3yPOWtDUmeTv+1d0BteawvtRmX3g+aZx6Z4zslecPXX++D1qrtL3xunZgnnozPvCc8TLfI2fOEJ4zV/fW/lhznksz1SJonHRmbujarKHBnx4ytG1t1pLr1tFxXc+Rfq55Dv2+y9ofzZFn2r1zzqBvaMk72LQeyf4wjNHrarWv0GeRZ6W/Z5p6GfiqJ2NKx0u/CfJoY1x6kncqa1K7eBcY2BEjc+W+g55gl2t5J5q0u6s3sXcN+tSozSmGeRn4mD974hB7dFpjTO/ZXr/qe2MM6/A9YZ1yOg8g93QOeUcYHVPsZQ7WsM9zUwOgm72stTVk/uxP9zTPsO8XQ7IH5MX2kZrU1XXif6J7x5hyeV6ehWRfGNP5AHtZc/YJrvrBc/YO8M9caE7d9kCypw5rsTaGveK5z8s70rGh11ofz12zZO3kwC5zu3e6A56B8bsXfXatTczjsBdAvNybaukepz/2rhNL/9bmfYepZ6k9bSE1QvvnOTuw8ewc2buEXN4BYS1989zIbazujUP92HVsyboc1qX2ztt2ExnX59Md6V5m3fgy8iyS7m/a4Zdxr2y/K0//eLYsX41v2uV34RfNd6K/TPpLf/n57Jl+f/hj6vRHpvgH2J7jsizv4ZHPm+UePo/zP/CX5afh3xUfwb4/fi7749ny49gfz34n3/Fc+8vtI79Il69hfzz7/jzyH7P7H7zLsryC/Sx5DfvjwPIb4P+I/up7zGfM/nfsz2V/PFt+HPvj2e+EP7Tyf+X1HfDHshz7I8vvYn88+/488h+z/IGL3bIsy3vYH89eA9+r++PZ8tPZz4Ol2R/PlmVZlmVZlmVZlmVZluXA/ni2LMuyLMuyLMuyLMuyLAf2x7NlWZZlWZZlWZZlWZZlObA/ni3LsizLsizLsizLsizLgf3xbFmWZVmWZVmWZVmWZVkO/Kkfz/jXMl71r3H5r/Atn/tP7vY/Gcy/zvhZ/woKuci/fB6c9V/t+Uf8S1V+bj0T+yP+me7ltXyXf4H46js2796rvod/G7/9X5L+Lv+y7VfoeOYzdznj58jEb3n/8LcmNTK+279AvnxfXvW59sr/Vr6Dvy+/6o5/Ze5n2O+O78e3/fGsLwtvZNbew0f+eMbzo7HT9uoPgY/EL2c/ZN/zR0fGsZ4c+eHU+3nGPYf+MqBvrTP3PxLqOP2Qg67P+hHvo7mq87Ohp/3lRq858+n9xnqORyHPyc/3imPK+xGQq98Pwvmop8/K98y0zzP7xO37mjEZV++5iX5v52iNz/DKz+3fyns+v8V7857P0quz+s7niK5+PzxD3/3pLE7vr+QV5/idecUdO0F/+7vixEfqOEE+P8+5a2+9b9yP93yeytSDV8X+SHyvTdy9f/B79DPovZ8J7+GZu/wZ5N0FenM6g8/mu/XqK3nV59qj39WvyPfo+fXf4Yxnzn16P/+Uu0Ot+f47QS39+f2e75rlzI/58ewVPPqB8AhXX+DP8Ko47+Xuj44T/Wbtepzz6gctz5Jv6t6D/nB2nqD7Ved6xfTBJNMH80/lqs7PpM8emNvrPnM05xr34pEzod68+/j0vRRsW9NHQZ5+PwA1Zp3UnfrxQ6dQi/vYop24XWPGwMY74Dk8wyvvEDr7rJf/DmeX5/cWPOf33O2rs+I+5L38TqA53w/P4vsKeG/1e5f9R+7wK87xO/OKO3bimfv1kTpO9J34ar6iB6/A99fEK98/7/1MeA/f7a58Nz3Jd/5e+Wxe9Z5+9G+uV+R79Pz6b0o/Bx7NPb2ff8rdefT91z1aPo6nfjzj8LxsHCYjLyNfWlxQbPKwsZnsAXv38PPNmIM4fSnaLi9WrucHwNUHAtr1yTypjyHky7l9AXyIl3XnG1Tb7KOj40LXLl3PSVPGl7RNnQz/+DjVnmCrPUz61ene6cOOPWwSzzl9stdw6o9kfTzL3TmB6wzspzzESLvMkevZpyk3ted5YSPYWWfai711ZB36umcvM5bayOkaw3p5zZhqEWzN0euOrL/19rlD50ioKfsDrZH9PItHucoLJ71gDxz22nuc+60t75HncMqTdJ3tR1x7n/nVxt5dn7q3d5x62OeeMVMbA33EyDXPHL2uTdpZy/vRNapDMl7qxo655zH1kXF1Thlbf+gYrZd51p85so/YYJ/asgZgnr3GVn/0ZTyH98Paex2yBuIwsg5Jf0bevVzPGtXsXpM1AzGxMzZa7MUUX1oDfpK+jEfJfvOaMa+wJuzN2ZpPmjzDJM+D14ytvow1nR30HRByoif380wga9Eu75BYu/R5kscaHe7lGsPaTro7Nnlz33n73UHe9Muzy3nWOvWQZzUy8v6w51ybzJu2kLWQB7qPDGJlbEgNjNzzXmd8/E9MOuCRONjnHq8TxGAQT3vvAhAn58Zq29TCsG79XZe0Te34pT3DOwfdk+43Q7IHud53QK25lusZJ+lewKSHu0Nc4iRpk3vT/abuibbV7tTDXGNgB32/XYepzoR9ewXmTpiTAzpeni9z/bMnaX/qBXTd0uvm9LxSA3m1QyuQM/O2H/VrC9gawzq6xwz9056RZL+wI16ezwlssodADM8B+iyM23ryvXDqcYNt15x9toeOvkP21P3sf/fbPMJz1omWjtO12yv2M1fXkHs8EyfjX/X3L/P0j2c0LC8Fcw+dxjPPZrOWbwz2nXtphTjudRzWvQyQcbi0+WbwQqvXeV9Q0a4hfl4s/J23D3nV4wVzzuvJdsqd+3DS3euTppxf6Wc9a/WDwN6daK1TPalTTVNc1vFPJh13dSfUlPqwc353TtkvYA/9E8TCPsE2dWavOrdzY1iTdbPO3P5oD/bIve6Zvt3DtneOpq4ztUPb4D/5nOrveBN9JxP0Z2wgnnX4nDU/CnE9h4a9rlPIm35od26Pc5+5PVCv4Gstd3SfvBvk9PmKPqeJqd9XUE/3qe+Zc8/oVG/nnmI32GevsU+f3M9zguwnetCV/XVN3c4nOjbP+PX9tBfeB/yY2w/0pv60bY1Tf5hr37HwI4Ya1ATqlIytvRq1zbNKUgOQN3Xob372MneDvzVD66fXqQ9dp3h5H4T8Gb/1nuie6ceaI+MmrLN/OvcrTd6DhJo8D+vvMzhpEezThpjOzem870Tr90w8o6S19HnaQ+fYdm+ytivdGbs1TvO+GxP2Qn19Hjzbl6y1e+i8fa0t9VhH6mtbhlCX8+yBTLGzp/irk3X2jdf1J1c67uKQL+vDl/0JbNmzz8Y2Fr7Zm4xjXn3Z73OfcrNm/NaOf86zFm0nUgeQw74Dz6wBsbFvraxpA8wzLvbGpCcZP/eg9WDfsfN88e86jafejCdtC6xlbezlHB2eKXR857zm8wk1CPnIYbzc937J1JecA/PsVesX86gVG/xYP/Wj62M9e6kW1nJ98lMjr63XefsBe1kzc/V1Tewxn+pvurfM8RVjibl4hdQhxEuf7leirdqxU499yDrYM5Zanbd99hvULjxbB7Y+G8d59wjIaV7jag/MzY1d7rPeNVr/X+dNP54leSHzkE7kJekLk/QB56WYLsiJjHPKZ12ZbyJr7V6gxzdC2gm2Xrq07TiQ/lcXtuu50gQ8n/T32Zk3/SfapuOyxzz1+wbtdeb4J1P9J61pcyJ7dnVOU0xqOd27jnV3ro/Yk8t+pG7Bnv2pjrSffJu8K1Od011KG7XIXf345hlOYHuyOdVkXkbqfRTPfarF8SjZo+k+UdvVGbWOCbVlXCC3eu9i9NlO9Hvujr4fkOcvWTdapzPt3lhb15zYb5+JgX57wdyau0f2tJ9l6sWphx1buibIuJ0j65l6m/bTfuo7aTVH9nXSaU2ss59M9tJ5p948olNOPVL/lfama5nOfeqPuOdIGzRmbG2n2k41wZ2maT97MJ0XuejzM2ScU87TGabe5lS7tnex7u5L6tZ3qv8ZzUnrh4xFDO9e2k49TFvAdjrHSVvaNpl38s3Y+SzUYr/yWZin7hOp4y5O92Lql2RcIZZncHoW6p36LJNPk3ozHrBODJ+7Nsl17ZI8u+kcoWO3Furo+qRr71j4Wkc+S2qe9BN76uNk23S+PpPp3KzdXk25E2Jar/HtHa/eMeMm2at8hqm+SS9Md3ki+/HIvYCO3bZTXZK+U44+j7TpvND2J7AhTo6MNcXJOqY+tw/P01nAVV1TbGzx6WfJXnS/+57wnPcoSV13efJZUnvvW2M+Zw/+Mu/+8YxGnhov+OTwkuB3Ogjs8rLkpcicjRpzGKcvaJJ+qQmfjGXe7kVe4OmNhK060rbjwN2bUrqeK03Asz1s2+ns1ME49Y096wLj5iDOBDFzn+eMBdkLQWf2RJv2FfZyWMvUW+MYM8n+NR1r6gNDm5N9kueHrbqFffxY7zwM7Sdf68thrqnO1AJtg3/2/65+wL/Xkkm3THusdfxT7BP4nHKCfTvZcDezXnukH6+S7zl0Zn8B++zpBDbtR858L2OT8wb7jtHg/0wv+34APUNLj+yla6mXvN1v4mt76hH52cMWf16Ni59nYZwe4D1OiNG2jKmHrOeZy3TeaLTH5Mge5P3Br88i7dnv3ucZ25cmcwh5rC8H/uhNjTCdlaQGIE73Jv3bvrnqEUxaTrVn7wEbbBtrvwM7tbVOOPXpqqY7TQyek8zTNQr58GvfBD9tGMa5y9n97jNKrmqH6T7c7Z90GzvXhDjp45g0J9nHHGri2V5krVMP0xbSPs+xewRpC12Pe5NvxuY540BqpS5iJ9MZyEnHXZzWOPVLunagHmNlXJ6zx5D+0/sl/UU9OYyLv+8FaO3pm3EzBq/dH9BmOkfIGNBayJdx2cfHkbV3rPTlufuUmvDjOWktMtkCZ8K6I3X3mRA3bR3mU1uuNeRjD1u08mpO5ubjOXM47FU+g/X16P6BGiZO/ci++zyBP0PSD/p8iG8uhr7tB23rwGaqqc/vRN45Ya4WnrPXkHWSt/vcuacc0rZgXcQ2j+RdnuKmT/c7fYFna7PnOdQ15cke8Nr9T5+0hT7fzN1x/hof/r8841CyyXlJ+sIk5Mk3Qh7wdEHAg02/nF/lE2skFrVYG2St3Qv0eIHTTlJH2nYcUSuv2jboy3quNEH2rW2ns5Opr8J65jjVcyLjtl6Y4rVW9fHaEDN7ZF/h6pymmNm/pmPd9eER++xH6ha1TnUkJ9/sdeaa6iRG2reNWuSu/oQ4rQ/IebqTXdOU7+peTKDjlC/p+yfoyZ5kjyYtGed0RtnThv32mc7u7izQQP4rTjWfmHSg9S6PoNf7NvVGsDnVpmYGPaD3aOI5dVz1eerdM704xZ5qyridI+/P1Nu0J1/vM7ef+ZxMd/Sq99N5Xtl33qk3j+gU8px6BJOW03l0LdO5T/05kfE6Npz6dHXud5p8TjLPpCMh77Tf6xln0pQ5+wxTb4PP1Xnexer9K93pi1/mvbt3J4iRcRryeffSduph2kLan+qQtMXOZ8i9yTdj57PQF/rTz3Lq3ZWOuzjdi6lfknElY52eBZ3UDVP97WMPU1/OMx6ctLvuWWSMySfPLp+TjAGthTqoB+hZ1tq1d6z0zWdJzZP+1iKTLXYZv/PxnGfS2k/Yt6xLzMGrOpnrI6c6pONP9Z2Y7jJc9SPvQj43xMjYbZt18Zy2qWvK0eeRpK9c2SdZp+TaFCfr4LXvRftMOaRts/Ypdsaa4mYveFUn9D3h2XvEc+pIXY/k8VlSe+9P5wuuT++dv8KbfjzL5uZBTgeTB2vD8zIzF+baph/kpTBOxuXwXecV2GfuAecb6UTG6HrI7yXry5168zJK6ph6omYhBnaZo9FG2j7zAM/at/5Jc5L6k87RcRNyMAQ/bK2dXrcv8ftO9Tle5Ux99lrfqWb285zMra/9a7K3wjx1Jp17qiG1Y8u+vcLffGqbzge6X5D25jbXpIU+pF72s94p/1X9yaQPyNlnL+1jD6wB2M86ej9hb9JATVk3nGxZS1ue+4w8P8j6Wiu+zLunMNUqnl36kSPPqjFe15Q+2e8pR4O2zmmeKz/B1/qu7oFaJtgjTurgmVhZK/M+Y5niu5ZneYK4GZtn/KgtY3Rvumb3efXZ/hhL+47l3cp+Zk+Ya5t+YOwJ+9B5+h5Jnim0js7V9k3b01vm1D/N0ZX5EmL1HvM8A57zLIX4V77dJ+fqSvDJnJ6ltneasLVn9sfz4HXSL6f91oQG7awlYc+c+GVveD7Vfnee+krXnnnhSnf21Wf7RozU3KRtcnWuwJ53ILVNPUxbSPs8p6xD0rZ7gq170Hmm2FkrfTEe690n5lNvrnTcxcFXTYAvY4KYWRMx0jbjoif3PAd7eacLuv/mM3/XbY6m42QMIG+eG899TvpKx2gtWR/xMj7r2fOuu3tDroyNr/GmmluLTLbYpRaeM3fHsh9Z+4krO/aI7b49Si2e94kpPtqn2htje67M8bvqR98F1vtcoXUTI/2YqzGfAbuMyTxrxDbPJ+maiMOcdcCX+QQ2HRdtamlfNGWuyZ+5uWGyEdYzft4F+56xsLdvrLPvXHv71j3rXGmbz9ZoXucJOu2R+/pD+qctqNMeJh3nr/GmH8+8pIxsdDce9El7LxAwd8+LCJmDg+tL3XE93PQjHj4ecH8ISPow8g2Q62hVo/mFPPoRL2sBbNWRtoAt+1mfl7b72eCDHYOYvErn4dkcrd98DPQbK9cm0JcaO26Tehn9psz7wJjqv6qrUU/Gs5a7c8qeuH7KA9ql5vRnnHJPfcs6scUnY2Xvuk6Gdeib5PmSB5vsKWvspUbtGd1z1syXpA8DHd3XzJFM55p+DmvLmhz2yJyTxu6rw36gL9e7l4l9Y3AP1G/+PDP2865kHmuf9OKjXQ5tp3oeoX1SK1rsB3nYn7TJdHagbw7Wej37knvE7fqvdLCf90vfrA36jPUxd4OOtGd0TMk7kXenzynrQGf2oO9P5kcrsdI+Y7OOjecHWW/68ey6XN2nzsNgbSLvkHTfk8m+SX97Yo/si/u5N6FN9iN9iXci+8bIGNA6TnfWHkqfO2Sc1tT3glieB69tn3eTcSJtiGmc6f3BXt6BzKH96Rzw1bbPkzjdxyRrt79pm7q7r/rqh236khv0O51fanCYI/2IzwB7kqQtpH2eY9cBaeu+I/eAZ/eg74jaHHmu1GpfhDnrzZWOR+Kk79QvISYa8U976bhZPyP7CK6rdaov7yS9w8aczLNnqT39GF1v6oa0zTOa7gB0jNbSfc/41Js5Uit52nc6X8mapbXIZAvkytiZGy3uWa9xcrCWtoxJg6ARG9GX16TPMX14VlPS9icdGTtrPvVjugvaMVK79bnOq355PtPZ5vny7J7kGiO15x45yKUu651QYw58k86bfQDX1Y+u7AnPqTVhPc+DkfSds39g3K49Yd89axWevUfZB3yyf2Ace0NO64X0Z6Rv2+Z9ar/W/9d4049ny+dAr/Nif0fQx5v1s8g3s/Qb/jeSX2Z/hems3wq96y/a5TFeeQ7L8ln8xc/M3wx/Z3z130P7PbIsy/L3eM/3z2f/d/Ly8eyPZ9+Un9Trz/wP6+mPV/L7q/xv5a/+hyB1v+I/mPbHn7ez/8G4/ET+6mfmb+U7/Hi23yPLsix/j/3xbEn2x7NvCv9Lqp/yH6yf+b/84gMofyjjQ+kv/If9X/0Pwf3S+Xr6PbcsP4H98ex38Z7/eFmWZVmWt/Ke75/975jfx1M/ni3LsizLsizLsizLsizLX2J/PFuWZVmWZVmWZVmWZVmWA/vj2bIsy7Isy7Isy7Isy7Ic2B/PlmVZlmVZlmVZlmVZluXA/ni2LMuyLMuyLMuyLMuyLAfe/ePZ/gtIz3P6V8D4J9D3n0L/GXB+nBXjp/xLhGj+rH8VtaFHV//azF/412h+0p3Zz6Kl4c5yJ74zd/f2LZ8zr3y/PvMvU/N58Vn/kjQ1Mv7Cv1y9/B2+898VaPN9913/G+rqv+8m/dgz/01/y/2E772P4D1/A37Xnr2npuQz/yXvq/fgd+aZv3V+In/qx7NXvHFeEeOtP575H9+/jVd80E694437UV/i5Hrvf1DxvvnMPzKyP/Y8x3QnuatpY83exRx3XybUeurZe3px9775LqAx63+kZ1/FT+lp4p1OuL9/4QeBj/hDpe/r1N/vxt29zc8Zbe/+fuk+vIdnzonPhkfv7ns0PpPnN/PI3wuv/ly86/3pexGfj/ru+Oy/S94Dfcj+9fvgFbV0jrfScdCVnz1o/8i/B97y+Z0a7/T/pHvzDO/93us7+VN4z2fde3v2COZwPPIefdXnN7keea++Il+/z5KsnzH1gO+1tDFW94/xSA8f5Zm/dX4i++PZk7wixumN94rYP5FXfNB+Zu9elesz/9joXN1za2JdsO8PU33u/uifwOf0YfqeXnzm2b+Vn6Ax+Wl64RWfIz+Vj/hDhV7m58FP6O/dvX3L50z34T08c07PfMa+R+NH3J3fyqs/F+/O+HRfT39DvoLP/Lvk1fT74DvX8srPlUd4y+c3vaOHE63/LX8T/gTe0rfks8/5Vbzns+69PbuDOzndv7vPxFd9fj/6+fuKfM+8B7FNXejszz/m6PnoM/rtf1c8/eMZB0PDGTSmD5bDcj8PjYPyYN3n2cvF6A/etGVkHvPmfpI6ePai5CA3OahDe3Owpp11nGJAa803S+okDwP7xl6kffaQ9ZyDdm0Lp/5kzxnoEXyYZ/2t1V4x8s2RPgyZ6jJna2TAK86FGFnbe+uGzqWGjq1e6T1i51qenTU7iC3M7Zk+HWuCuhhiHQnx1E3M1NR0b5OTnimnkJd86Zt6Ifuituns//f//t//8Tr1TbIffXZoSKa8QLz33BleiTH1xX5I+ndfkqveE+/R/mqXPZSru04O170f76kPHcxTW+YT1jIGA/A13tQDnrMeNQu+7jGSrDU1J6nbgY7WkhrTNms99b1zpJbTOs/ktgbySudxX23Z66771JNHzxG0ZWjLmjBPvex5bmpPjWgS1nOesazP4TrPp3iQe4zUljHxs66J7nvWBcxzH05nBZN903fHM2lf1wGfrBkNCfmpNWN0zXm2jOwZvt3TK4hFLvwyVudItGWojRjZ7+wNz3mWDmtvWyEm8XPfXra+9BNs0dpgS+xHyDwZKzUxsMszY5zsW1P65V6fY9+Via7N/onnAOwxTu8D+5f6rvqW/tqZQ7pvDHOxh63rXcdJK6DTuwEZJ+vPWvQFNHSt6u5zYEy0b2q60p9aGdbdedEozN3PO5P26gdiMs/+Z78gfXMvfTIXpI+6E+9b1pLnAVP80530VTwz4Tnjp3/2A051Xd2FiT4nUD+vkjbdK/LlHq/SvUhfe+LI3pzArs8+6XqsYaqpdQO9yn61H33PGvIcPLuui6E/sXM9sXcM7NB3qhWb7Ffqtgcn1HfF1K/249mRPWkteT+h6zrdZcgzMuZX89SPZzbNRnrINoCivDiQzdO35wzJWMYW7XkFmynkNfZ0UDBdhK4BWMtLQCznUwx8U0vm117d2mZ80TZ7SJxTXR0HP33tlzrxxdYczKVzZNyOg13q45k97FMbc+2mulKDORL80wZYUxeQz7k51AmThrfWnUy5mIuxJHWCfcIuewbozT7hl7F4Tp9JywQ+WXv3vOtFg72ZyN4mV3qu9rr/2qq57x1z9U1xs15qY5715H7mAeb4wFXe1vzsnbnSQE7jYuczpF/CWtaYZ6g25+qxTuITV/A91ZLakswHaffW+lhPX16ZT1hjgp5TD5ynD8+ZO3vCHN39fKL9M3ZrgT6TvjM8S/ch65SrvmKbuSZ6vzW3XvrR2p2jg7n5W3+irdrNa6x8Buw8C/Pm2VC3msnbZ2Ks7E+CTfrw3No8I+fCszHd63OSjNt1ECP9WM85ttmTO/uE9dyz/6Ju4xOLuTU3XWffBdazn2jNeOwxlyvtwF7GB2rIHHlH8jnJdTSlv1hL1k5+zxjYd24vnVurnLTISQc++N6BTdoRa/JrjZ2TGlMnc89kqok1zqN9rmoV/NMOLakn91MHoCPvgdqs2bs53d2OJblOnNTSfbvK1fHZS63ENVbnwQ9b9jMGfXBuPufeVXO4f8J99aKBuZqIm7kzNmCf59bxOj/PWSMwt3/QPUk9vGa8yRfQnLqyjq5pQt1px9xcrJ/iA7bZJ2z1pTfoTP/cv+rHVd7W3Hch0dZzIj459XGd3D63T2vBln3hWd3AXC1Z0yN07ob97ovzrol1ewRoAdZyffLL8+/anLcf4GceYK6+ro29jNewZx8hbbPuCXPdgVZrhewNe2pt7WmHpqwZmJ+0pm/25zvx1I9nWZBkA/og83Cmg2p7YntIGVfywvY+zzaY5zxEYd7rjxxM1j3FSF1ibVP8yR6m2NTipTs9S/Z4OiuY9NzFZe45WVeDDb6StUx15Vmnbpl0NnfnkjHeW3cy5Upyf6pNOucpLmun/uuTvZ9oG3XlyP7w7PlMsNf+xL/Tw97U0+4F5Pm2n/ph6hv69OU542sP78k7+TKf6ps0YmufyGf/0zbzyXSXJ9JuisOe+VMLTHoFv84/2Wd/3lrfVOtJ1xQrz3LaZ866YEtOuOoJNh2rydxAHca+q1vSJ0kt0Lnu4rf9BP7Zmykm8bJHSfZvqi31J3d9aF1p332BvIf5DBmL9aknUz7tpj5ad+eCyR6m3k59kN5rjc1VrNak/iT7n88TUy34GHPSmjk7P88n7TD1tGPkvUB764PsEb7aJ9P9arI/GVPSf9pP1DENczzD1CvmqYGcfW/Jl2eWZ5z1XjHFnbDHPhMfjeZn7tl2Pa1zysm87x8QZ9KXOTpf1n6Xq31bK7bWlc9X5P0hln2T7NW0n7Q+SB13+vsu38Vr/0lfxuz4gD135Kq2qzzoQ9MVd7qu4kPvU7++PBMrNWB/qunRvJMvfvY+mc4JfB/yOpH5r7SQs3ucOdmb8p+Yarsi82dNV/V1T9qWXnIWE7k35UBLnkPadF5o+wS/HjLFSuxjjsl+up951knuZf7pDmRdHTPPmPw+fyee/vGsL0w3YBqQzRDm2bBsNnFzD3o/L1QfDnPzG2e6yNTjh1FCLP0Z5p1i4J+2DvISX185vfGm2MSwrqyR59ad/uScckx6yIEfdB+BOevQ+qT75cA2dQka1JH55RXnkjHeW3cy5cJOTQ728/yazmncJnWwT8xEP8Z05tB+U8/plf3i9RQLTucDV3pYm3ravYA8M+P1APPxKtl3dLLHK+vkUjvPHZPxSN5Jc55VMmlM2zyP7K3rPU69Z32yO52354MWbGTSm5jH+rXv4f5b60tbYT+1ylQj5+hZTvsdK+3Rzn4Pe4K2XkvYt37AbjpvyXg5WIfprpo3dYPxe9jLtp/APnszaSae+qY7YL3YPHqOky1azdN+aa+GPA9sPQf09JlkLM8881/lQxf7PcjDmOqY+p4apfvAc+a40ghX9klrQkfHShvieBYT+JIvSR/2+v2S++T33kCeWdbkWusH9rTLYV5yTWvZI/JqYz+m+wXaOaylYwL7xpv2k6w9yX7d0b3IXnlWWc+UM/1zAFryvBJypf1UywR2aCMudfKqbuKot8+ePXsLUy3MH9ErmQMtGQ87Y93lutOatjznXkK/1cjw/niWSd6TaT9BW9+pZ/TjqxbAVo05jMdz+quvhzE7PrCPH6N7Lx3PIalzQl0JNahF3x7Cc9bpZwiQmz1eiZl1mLfHI3knzfj1+QK5p/X+rJv0sAZpB5mfutLHQV6hZtb6fCem2po8U4Y9zZp8nsA/9aUfdC/N43Cv/cBae2AznQX2vmca/DwDwJc16BqaR/oIWQM67CUYI4d6Mn/7QdbVMRxiXYzs5Vfyof/Ls2Q6qLbP+NOFyQvb+9PhAOvmzUsgxOs3LPOsM3VNMfqNlJziT/ZT7Kzr9CzZ49ScTHru4jJnHYg/nXHaNFNdqW+6G684l4zx3rqTzqV+57k/1Sads+MKa/Y8nxv9p33Ws5ZJV67Rr+5HMvWzmfSc9E39z/M9+cFd34yLZgYx7cWUN7nKO/kyzz7LpLFtndNX18mN3yNQV55JntEUhz1soLWcetoQg7yP2L+lvumeYT+dyRQr79C037HS/nSWDRqxbVgnvsO4MGmZahXt7W/3O3XDFD9p+wn8szdTzLxD7GW/sn/PnONkm3mIm35pP91DNHg++QwnDdj8/9l7FyNJluRKFryAGNACCpYGUAJCQMfQgicKQPedPTCPyKzM+nWbirhkeLh9jpl7ZFXF3JHOuk75rvrYueBkP/W282RPcg1a45190prQnPsI+NqPvJ6YakmfqeeZs/NPfUxaP0w1TKDJ2KceEcd6pvOFf/Yja51iZv2nnHKqPXNcgV32ZtrrjjPlnPZMTlq4l3Hu9jFRJ4O89BtfrrNfXU/rnHIy5/4VxDRP5qAmcjgy912ujAOtNW1PGvHP+tHjnFjETHJvpvWk9cEz+lMLTPGS9r/T1/HBGFe+necEWjs+TLFTy138ad2+8glck5+4j+7XVd7JN89Cctqn/K7zOvPlvNcyf9Z5B3aTxobY0/MB+Ge+zD/VxGdDjOxJ22YvW3OuTTmwP2mf9uLKntjZd/AePlyfyD26w5rQ1rVl/pxnLdzLPYGsq+OcIHfH+S6eennmZngQaAxzG8DcL5Rm2qhuWDabJqW9/ubuA8X11NTO2znJ05rz8AM+6oKOYV8mzK+9dWV88TCmHmrStmvsOPipU032izm25mAuVzmAufbkSH1cExP/9hNzqgVyr6d14mUeYJ714nO1LxnDHB+tO2m97rEQM9e5Tt3maT9Ab9aNX+rCPmtsTutdy5SbXmZu1rO/oJbs7RWpp/uWoI01+6Stvq2tSVvRxxpYZ04NqQHfaZ/hKu8rZwba1r3GLuFenp8TaLVWwE/t036zZlz8sBd1THuVZM7s9cRH6uN+9x//3muYepz6ph50rLRX7x3TOQB0n87VpEX9U21tjzbm1jr16aqvWecJ/FP/pDnPUGrXVv9JX9on1qavsayVOGq3Z8buOWQfeq9OGk51QdbS2hK1WAefzE99Z82cxjVP7xc1dI3mgTv7pG3tv0z9V+eE9kn6kCv3wL5I18J12jetH8h15SMZG5+pR10P19yT1OueW+sUM/3vajutZz+xIeZ0BnuvsLNX3J9iT/uHz9QbIE7aM0cTn+nDdebjOrUlaGC97dGRPr332LgXMPWvbSZSe+bg3sn3LldrzXMAbZuxmGPbMbBR57RvrNkvz+Z0ToDcuU4e5o/q7/1Wzylf+wP1nM5Ex4eMwXX62j80t9/EFB+so2vPvlzFz30Vc+lHj9zL7MlVP67yqjnBdorV+84cO+bez2ttmKs1awHWGMJ192AiNeJzqp37rKsH1M1ILVx7FroO7ue+amd9Qoz0S534WJvxUzfz3FPWzNOY1zxoY37qXcdu3eTJXgBz4k9n5ARxiZXarNW5udWDdnurrWv0gLl1XZ3lRB0/gadenoGbyfCQ2gBg7jrDhkwbxTw3PpsNmYvhJkEeWMimtl/n8D5YQ+JGO650iYchh+SasbjXmJdatE9tfXAmnUnmTT/3wpFaOgd0r5lPvtkXhnHUmftnH8Rzow9xX92XjvFq3XKqx7heu9668zzay9TpPUZran/0acvImpLuVfeC0bkgtTDMPe0PXOkx5wR+xMs+di2su8bI/Oknask9bD/o/WmfU15sumfM01emM9O22uQ+SeZnnPY5bYij1qn3rGWc3GvtU69ow5jqz/Ws5SP18dn7xbrnsHGv1EUu80096FhpD1xj4zCueRxTn6w3h3VNWsD7OdSXWrw2b+bKPfVer3WdE9jqR/xJc54hzrL29Ik1zzc2j+6jttnj6TnJNWO7lloyL/fzzLKOho6ZPtpI15K5HMTrNXzwPfXd/jLQmHWBawxi5BpxXTP3lX0ynQXm6W9MsI4Td+cEmGf8xNql96yZ9EPXYIzObW25r+2b+59rkPvGYN1aM6Zgk/HSrznVnv30jOUeCfeMbw7zEDfXMo9rqb37lmvZk7yfObDJHNzLfW46ljmyzqwH6In5sJv6x3zKm1oZkjm6n4zch6tcrRXfPAetK/vdfnnfHj3z3LVOIZ6xPbuP6tc+wdd4Dvev/aXt1T/Fzxi9Nxnbuh3GOe15QhzsyK9d9gFO8SH9rJ2YzK0NyDHti76O9DnlNX7CWvomqVEN9lPNaUMs7LLHrjE6f+8Ng7PR97NvzE96oc9W+qLN++zVqSbQjnF6/sylX/bSWh3kS93MXZO8x8h9zzXikCt1JRnDkbVB1sEw1nRGrsA2ewxXZ4I6GJK23O+6Wqe5+n7X9108/fJsWZbfB19S+QX9HfiDYFn+Bnje8peD6Re35X+z3xPL8mfzE34f+Qj7nb4sy7Lsy7Nl+Uv47l/y+hfPZfmT4XnL/2X22f+l729lX54ty58Nvwvkd+NvYb/Tl2VZln15tix/Cf2f0X4l/JL5G/+X5mX5KP5hlWP/C4V79uXZsiw/kf1OX5ZlWfbl2bIsy7Isy7Isy7Isy7Ic2Jdny7Isy7Isy7Isy7Isy3JgX54ty7Isy7Isy7Isy7Isy4F9ebYsy7Isy7Isy7Isy7IsB/bl2bIsy7Isy7Isy7Isy7Ic2JdnP4C7f+76O//1MfL6rwo9w51m1rD5Sfxp/+w4/XXvqG1Z3sGf9pw0+689/m/uesK/pMuZ+Ip/UZcc//7v//4/s5/JT/3O/ep/cZl9Op2Jn/g7wPK5fOe/+P2V/IbvqOXvOY/Jfu/+N/5t9Ft+19t9+1nsy7MfwGe9PHv1j9z2d/7IHwV3mn/iF8Ez/Zp+6OL7k2p6dK9egXof6dk7tVz9QQanffzMX5SeOTu/nc+olXh3zw7fGR/5HrziH//4x3/l5lPuvru+infrmOI90ne40nL3PL6bz/7D9B3nG/93fd99lKmOd38HmuNU60dfnvlc/okvIK7qfpSOcbcPH+WVfZj2/jN/Bj/K1Zl8F5/9HdXQ08+u6av4yjNylYtz/+pz+hN5x/fPb4f6T7/P/FQe3bfpd9rl/ezLsx/A9Etu8tEH/S7uHa/8knGn+Sd+gT/Tr6/8Af8RftoXKFre9Yv93bk87eNn7tmrz9pv4k+qdXpOfsovVu/W8Uq8K9+v7tdn/2H6jvON/7u+7z7KVMdX/9y6+q7mzHB2/jbeUfdv6N209199/iZe+b32UT77O+pP5ivPyE84j1/N3/q9m/zGfX90337a335/Kk+9POsfCGxmHsD+ocQ1m8jAVjgA+HGPNWNyX3vG1eZn7DxQHSP1qt81taqDYU4PoL+Apr1Qw7RGDnvDmvpam5gjtXW/cp6a9GsylkNSN2P6Jb+14jM9lLkPV5q7NoZ9SR7pe9eWcdBpbtezP8yz3tRpTlFLx8nYDHICOjMXsdMu14jRdWRfM4f6JtLfPvX56P4B2tBtHrW15jtN+GX8PFvc7x4y7H/bCjGJn+vogtY31db7KMRjPELnkdTEQGfvI0PaPmk/6f2zX3d0r+0ZTDoh9WUe564xxPsZr/vKvkxrp9qwJ57XaWMdxDEWtqczAtO567PSWhj4Eadjq01SI7YTasg8raHPmXkyNyNznHITCz/uuX4Xj1hZW/p27JxLx3UPiDndB3yYW4dnIOm9SY2tuTUI1xnb/eATso/EgNbNkOwNvklqoDY+p7qITxxtGJm742Jn37FVX9oZp2PlfQawzshaUifzKUf2iiHdU0g793nCPmTs1pLz7HGvQa5Rg2StjNaavWqt3Uexbgd1CPnabzpzDPyMpY/7TX1pa71XMbK2V+pOWDc3e3C1Z4KN6wzj350/63BkXxO0EyPPRNumRuzgpItPYgrXrgG29sv7rTX9O17S+zr55bpMMVknHnV5btRlHO+DMRlZH7ZX/eQ+c3xcJ0/2c9LmsP8wxfIM5LlovyR9H40N2XtssL/KYU3ExC71XdXrWutRC/fTPsme9tpV3ScftHgf/QxyTGR/GFk/czEm2JvU0PF7X/O7KP2oD/DHJ2E9+4fNM32V1mKN2SdG1oBPrqd+IL/nRZvUb4/Mbc4rvR2LkZqmvvX+MdSKb95XA0z1dSx7vPw3T708Y7MYwoa5aZDrbEba5sa7ibl5bpwwz9hJx9bOuOLmu+nY5bpzdRCT2MDhYS01cG1eclkPsObcWnKde90P5+rM9fTns3VZk3MfkMS4CTmyJrVO/r0Hnav3gfkjmqf+iLanvrde7bkP2OW87blWB6TO7ldeG0fIk7UDOs1L3LQ3trnJyVxdxFIHMbL+E/hnD/Hvnhu/UZ96oWtMHSdNeb/7l3C/+57aieFcHc6Nay0nLXLSMe3ZBPHTjp5Ofql5ysla6mTu/kw1sc68fa5qTYhHHGFuz8mb+Zyrv/OwxhDsW7s9ISbzzOV1r5EjNcp0v31z/7BlTf1qsj7iuabthDn0A/y4p572p74+H+ZKjJ195Vpf84g1WC/r9lyuct/pnuJl34nrNWSsyVd6zbz21D5kHubW2WjvunPjpWZyZ39TC5/Zq17r+M75ZJ4QJ2tkbmzrlav6tNW3e9N+WStrWSswpy5J+1MdmaP7d8qhXuBam96b7vkUT7BNX7QwF67VmTnBPurLWvcByJH7NuXIuBnH/pmDnK5x3z4Dc7V2XWhPDVynVuywTxvupS7sc36KYU7WMx62rAvXp7obbHMfct66EvrTa3f+rJ36mrj/asaGedavn71xPulinnnbBv/24Z6oRzqetJbeN/wyDnX4PPU5So30wTVjpi1wL/eYdW3Uf+pn75tztU31Z67sR8fCzjqAdeNOoLn717pOsVlTBzbMT7lSM3HS95F6ofVAa2Ke+5B6uO887ZKreN0fdWPTtK1zzwA51JJ2xMqY9tV1tKRu7UHbJmuQjPlsXxv8s8/2xVqt3f0mTq431pH5mNsTazYeXOk1v/X1vvHpNRDHub6plTXuiXqNP9VHzNS7/L889fKMRrvZXHP4aLoNZ4370+axCfqykXnIgHkeBsjNlSm2TJudcXu9H6Cs766GJmNd2Un2gLzkSnL9dC1ZYzLFnXo69Q26juzJXX8+qvku7uSXvc9ryfq6/tQ29Uta112evJbU3nWQ2xrx6x402RNJ/VMfk6xbpt4Sg7gnTanD/Hw2p/uS/ZxqY67/tJ6oYxq9Z48w9Yp7qcGcCetoldyT6fxMTHEnpp5kjt7brkltwnXuV+qYNBEra02yD1xPdXevgJhpm/VM9TJXc+rPvjfT2rTf2kz2kxa4sz3V7D6d9ugU70o3TOuTBrnSkvRa+knuXV5PTLkyZmpu/dkj7nMtV7Xm2nS+mXueIG2metteyEGu5NSb1nGlQbJ303rGB/slj+TIHp+uZapX7vp2uhb3bNIIkx64ioueaS+Suz3suoif9r1+0pl0jVcxTvGy1ryGrLtJ2+6JuSbu+gTp/4i9TLbMs6aENXzg5Os6tE33q+medzyhzz6fkns56dCe/Jkj/TJua4GuB4wH0zrz075P9ubMuJL6OpZ6pdfvyJ5dxZ40X+XKuNO+XdUrU/yMC2rks8m8XE95ruJNuplzv7mzNS75sqYrv1Nt3KNv9s5zJlPMtHu1r+2fdUraTOvJdAayhqmed+0bpNap7s4FGW+K3fu8/L889fIMcnPZDD4Zbhh43YPNAOyngzH59EOVeRrit30eqj5AuQb5AJiHT2HdGoBrdTKMRY60k67RHkwPHjFcz35xnTEc3G+muMyzJiD25N91ZE+87qF9a84+wyln5pDsO365h5C5ek8hfYhNPEnf7hc+1uVQ15QHjebhOvNA+nT9V7k7DrCubsneTX1Msm5hbs4c5p80cS/PiHUw7AWkj+CnLcPedEzI3k7riRqaac9OdC+yV/Y265lydn0O/NExnX/gfvvcQU/ah3E6b73/fV64zvpch6nWjK9tjjwL9iXz5/6C9SS5f9MZyBhcq2eKJV03dG8AG+qeamO0FphiE0NbPrPHkDWe9qiH8a50w7SOb/a9Y9vDyVd6jeuMCWmTNU5g2zpSS2rmerK151xTP4NrmXppzLaFtnXAVC9rvbeAnfsl1GU/Mnf3qWNq28M+T3V0zD6jXHeO1gvapb/XyVSvoNM9FWzNn1rMkeh/0jjpAWzdr8wBxMtz2voAX/x62Neui/isS69nDxNsMv6jMV6tu0nbu/OTTHt/5X/X12SKnfUZN4drd77QNvhnvwCbzmEfOp5Me8pwL+90uJ59g9y/XgN8en/TrvNAaul9m+yJRY887z3Mf3UGoNcb7XOcdHaN3YOrXFn/9HwQ13q7FzLFxza1O6yfPHk/8+b50f4qHvadn3ietyRj50hbYnHP3MD61FfuY4d9k73N8/JIv+EjfU3an1zmltRw6plYQ5Lnbarn1X1rf+3tedaNrb2T7MGpPnO09uUDL89sMp9sDhvCNQflavOS6SAZ946r2Gx0PwAZt9fz8EA+AFMefIkBxE3fjJV2wlrWnD2YHrxcP13fMcVl3g/R1DfoOrInU3+SO83Mud9Mcbvv7Ze9z2vJ+rjO+lNb9strdbSuR/J0T1N71zHtFRDjdN+eSMaY+phk3TL1diI1TTqg+8c194Rc2b/s5xQz+3nKKadeTns2gU32pnvV2mHKmZqbkxbsM86pluauJ723XVOfF65zv1LHpCnjs5Z1n/rAfX3apmNA9myqN2NwTQxH1pJMz0n3Bowx2Z+YbFN31wzZx7s9aq50w7TePTM3XGlJei39JPcuryeuckFr7h4m5iJm5qQv6ZdxpvOdfWymek/25CBX0v1QC58Zo2NOOpNpvXP1mXokR/qcrmWqV+76droW+zRphEkPXMXNs9e9kquaoOtqfb1+6lv6PBNjigfce6TuJm3vzk8y9enK/66vyWTreQBieg25NvlSe9q3TffL/bDu7kPmS676DO3XOvTnfsbJuK0FOg5YA0zrqaX3bbK3Rxl34uoMQK832KoLrnRm7EnzVa6MO+3bI/VO8TNug+1pXxPuW8tVvMmfOfebUy6xzkc0mqP3VuxdYnz3qmOmz7N9bdpfvUnaTOvJdAayL1OPXtk3rlN/ap16PuXqeF5P4H+1/jfy9MszDzXNFDaKjcvN6c1NpoOBbx++E+TO2GohbsbIhxH6AOWBg3wAPICpMw9QHzZsjUWO7A90LtaNbd5cZ67W7Je6/BK5YnqIyJHarvredXQ8NKXmJDVbn5rdp+yfmENfyL6rVw3aGxs9Oe/6UnPnUmdfg5rNm/UJOnPP0t94+uOb9Xc+Od0H7meMqTbzNZP+q7OQpKY+I9L5szfQ9WOr9ilm+l/1BE7rxDeHNnw2aQfktlenHk39pr6pN2Ac7Zlj37WjI/PlHjfY2aOm+9373/q5Th2Zd+pvxmfNvmo76Uqf3F/ypDbhvhq6T2AMa3mU1AvdG0ib7MUV6shYaLRmPlOnvcoz0TVe5b7TfdWzvlZ7au3Y0mvEyDqMpY7cx4m2b1InubumxJ5ik/EyvjZdu/oBvVf1Yy/YZfzE3tjXqVZyobfrmmJiY6zmVEf2vm1OOdIne9H+aeta1yH2Sd/ey9RCzFyzj8J19kFbcuS+XeUA1rXvc8zcHNz3vDT4pxbip1ZqyX52D4HYqRP7Z2K8UneTto9ol64b7vy5PvU16f4Ac31TszpcO+nK+lm/6lfHoH/MrSO1JNabsZL26zr1b7vcv+6pcC/PJfbuReeBzNH7NtlnXaxlrqRjtd6rswiZx3046czYXmvLJ/O0T7L+SVPq4DrrtTetB7Dr3knbYzf1Ivt/Fc/+qBPb1ir2R9uGHPYDu+xNzs3pfqI/azjpzb3qGPSEudqe7WvT/mjPfGoxH/qnnol6Mybz7FHv45Ve45kfW+ZqaD1Tbn1BfzG+9d7Vd7f+N/L0yzMPVW4Ujc2NEQ4G9x36sAl9kMANznEibTygQI5c83BAPvyAbdbhgQLrTE2p2XVHxiLH9FC0vfHIi33mSl3dL3XmyAclcW9Sj/ccJ7oOa+6eZix1t+aujcG95q7vkGuMrN3YqSvXe9+o0fj2VYijndfWnnGsg5yPnkVyZv2Zu/1Oe9u14CeuZc6E3N1X6N4y4KQpz0j7Zi9yDU2TdvX3uYPurfs71dD7KJlDm1Nv1cXAxzx85hpDXEvt+KZtrmVP8n7m0F+ww2+ie8qwZ8RMP66tCfq8cH3SN/U345Mz/VjjXuvL/NipNW3SLvcP29QEGSO1O6ytyT2C7g2wlmeFXPow1JVYb2rpuJmb0Rq9n/FPuR/R3T7ZM/c1bdzTKbZMa1kzIzUQN+uZaC0ZIzUDsdKO9YR538M/7dGfMZl3LO85suZcIw5+WbO4lprtsVh73+feFNM4jvTrOrr3nlHPHdd3ObLu9nfuIFb2MCFO7gPDOKC/ZI8ZyZRXyO/91tK2fZbzHKdv52N4fvDPPSA+6+JcH2Nl7ZD1el7kkRiv1J2k7d35adRg7Dt/5znsa8K9rom5tnzqz33yZ5zWBdozOj73sl/gnjC8to7U0uTeOYzdfq0DPBdJ7l/3VLq3uQ9TntTS+zbZEzN7lLkYPhMdq/WmznyOhNyuoyH39i52+uJH/LRPsv7p+SCG9abmvN96hHtpn73M+9iZl89csya4iod276tn6iuczmbqAPsI9ib12TdBj2snbe2XNWGH3yt9TSb/1mIuoLZTz8C+ZYyMz/3sn1zp7VgMNfR5c10yruQ9Rp6frq/jT9r/dp5+efa34OHJA7Z8Pq/2vb9EluVPwR/QXwF58peH38TUp9MvL5/J/gxZGv44OP1CL56b3/r8LcuyLH8H3/G71U/jK383X34G+/LswP7h8z282vd9ebb8qfALSv8vep/Fb/7jfXpB8R3fC/szZGkeeXn2iM2yLMuyfDf78mxfnv2N7MuzA/uHz/fwat/35dmyvM5vfnkGfAdQg+M7frnbnyFL88iLMc7q/gxblmVZfjr78mxfnv2N7MuzZVmWZVmWZVmWZVmWZTmwL8+WZVmWZVmWZVmWZVmW5cC+PFuWZVmWZVmWZVmWZVmWA/vybFmWZVmWZVmWZVmWZVkO7MuzZVmWZVmWZVmWZVmWZTmwL89+MV/9r5zsvyiyfDacZ871n8Qj/8LesvxE3n12+fnxnf+K6zvr2Z+HHyf/Vezf0kc0Mn7LvyyHTjWDfWb8aT9j38Gf+LvH8l6ufn68cn54JvPnYj+7zVUu/5Vvxm/5V5vpKb3908ifc7+J79LNmeZs/wb+mpdnHITf/AesX4h8yrsPmjlOX2Jf9Usu+bvWiXd+4f7UX+CnPUbnMz+k7/b1M3n2S/jql4KP8JU/BMhDn/OXIKDv+d3z7hqbzgfMv6oP8GrfP7tHX8mrvfhOprP0Cvl8sMf93Xaibafn7BHeWc93/8ygjme+09uea/Q/+3P2Ub8r8pl4Zx/foQ06Tv8cZv4uzSee3d9k6in63/Gd+oqur6T37I539edP4bu/334inHvO/8Qr54c++/Pskb5nLj7T/pXfN4jz7mfAeqxv0vdbvlOe5Zm9yB5B/wz6LKbz9ozud8LZe+Y7+zvZ//Lsl8AD1A/SVx+0R77Uv5J3fuH+tNrkN32ZTDz7JfzKLyATX/lDgPMz5etfuN5dY3P1C95X8WrfP7tHX8mrvfhO3n2WeEbyF8SP8tE476znu39mPPvz71l7+ajfFflM/NSfvcl3PMOv9H065+/ax884D5/Bs787/Uk/c97Bb3guv5rpuZJXzk/+PLvKIVe5fvo5nr5Lf8t3yrM883Pjo7/TvMr0nD+j+508+539nTz98owDTqMd4ssdRzYAH+Zshuv5cLt5Dg9QXkM2lvs8cNzTj+vUkRrSV5usJW2B2K458sUVqGGKY00Jdn4ptp9k3o6VAy3WlH0lprCWOdTPfe/lfWCePU899voEuVIP9t43BiPjp3Z7070zrwNyzrDuyRaISfxc98uh9TEmTrGh49p7YG4u8PzZd+eO9Mv7xATPjqSdNg1r9h179ObeuoY/a0nm6x702bGX+BArbe1B15v5zD9pA+aZA079O+WH033PniNzX0FO8umfsKbWrIth7Z3XGgAfa2ZI2hun98e8va8Zj5FrV+cDWPe+8ZNH+z75QuZlqO3u3HRNkFqzBueuMRJi59rVOYdnzqC2GZP79gldxFVD3s9Y5pjIvFwLMYmX6x3H+wzsT/vU/bae1jn1Ha5qZrgG2nafGebLPFOPAc2dh+uEdddSA+SaMSbws3fapz7ItVMcSK3a5ZzhHk62kPcY2Ns3eTRP+0HbyKmX7idkvLwvnFW0NdgZmzzQ2tCijcP4XOe6MSDj9DOMDyPt+1ziP93P3hC39Xle8x4j/ZK0sa7ex+yTwzxZW9YDGcc1546TLuzTTuxH1o2Giemc5Vngk9qyPte6ZnPc7Yf+5nbd+eTXZN/alhxZu/sgrKlDG/dVsre5xjV+rnsGuxfCOrZTrtTomGg76T7bf7DG1MW97PFUFz5pn5zOG3asJcz1Jy7xr2JnXPs74b6lltzfPkPuDzjPvWBkHxJzQdaYuRnmyF4zTjzbm+SUw7PAZ8ZiWJ95cy3ptexd+zbWkfrsnbSu3DfmvXdCHHwT7cG8gn3H6WeFgb85k7RxzwFb5hk/857ovjJA3dkXaxLytR9MuomTPU8/B9hPcnv/6sx9J0+9PLMpHiyKolg3P4uksW6eG2TzOo6Hv8EmN8zGgjHM4ZwhXBs3fdXrHNLWQwPapg4xZ8exzq4Lu1zDNmHdeiDt1WHPgDXumYPPjIl/+3CPIcYQrq01+wCT5sT8agZ7pAbnfZ3k/alu6f5y3f3r8+HcuNyHkxZ5JLYae1+wS9+uKfPaQyFW7gFk3awzF/JYU0JM72OT84zR8bIvrY152rKWc+jaATv1Q2qhVubdS5ly5HprnPLjT1xhrp68fgZ0G7NjcJ2a0xb6LPb5wDdrAu657h4573yQOVlPe/Op+ep85Hm44rTvWTeaGBPdI0iNkBqxZ25Nzo2RNQBrDEkt9ke6n6x1f9s+590L+61WSBt7PPlY7xRD8Os+OacPOW+t9CDzsta1CmvqEfSk/dR3fa5q7nrTFjp3r5PX/Uys13NhXvuIj3EnDRmTulifwDZ9uw9cp16uc13UoL4E+9xnrjNm72XbWzs8kyf9gHX7CdZx10u1ZbyOfdLVdpL3p5y5f6ypFbKOjp96gX6kL7b2iLzmyRis5xwb5tbW+oiffW9SL6R964OO1/myxtZKHn0f0ZW94lot7knvwxRv2mP8rJlP1nvP3G/uZx7IeF2jsfvcnObuW6ImaU3kOPmCmuyfuewP/idd+OQc0JPnIHuits6lv+snXLcWNGb/ck/zTFgjtjnvM6IO6zKe9ua9Om/YZv3A3FjuV8cWepWxWet40nuLn73mXvr1vuBnvZPmhrjZv7TPNehczNXVYPdob5KrHO5n9iV7CvhmbHy16XPW57J9G+vgE/S33+TKfmgvXOc87bNOydhZK/3LuvHLefpB18m1NUDq0NZ49jzjneg8QJz0J2/uL9epnWvXp3joVHvWra17a+8fOXPfzVMvzyg4GybTAaJom5nXwtyN6Y2Q3DzIPNMGtT0x3bD07YcZ0jY3GtDnZiaThsxzlbNjTpqyb9N6xpe06TqmGMA9+3a6hqneZNrn6cxYu/EyB2QeNU/9P+2LZH8m7azpf1dbk7GvaoReP+0D9Nq0xxn7rgdCTPt80pPXk22fJ0jbvJbOhVY0J6/mSLp/nR9f1pPsMdrS/hE6Z+9Z19w1tj2kzSN7nH2ZepzxOj9kn7pn1gf272oPoGNMmqa9kNb47LnhmnuSNUDXkFqm/qR9+zZ9HroXvQ5pM/Wl64FJ50TaTXHUMuma+i7Y3uXvWri2d3c1o9Nzn7aQcaD9T8/MVA/zjJVknLucSeu1tzD5Tb0H70+1nGqU3uu2Tx3P5Em/qx40GSf70zHSbjqvoA+fyZU2YhJb2p9cJ029nxmr457oPc7nEsiZcbIPTeuD7NWkqeN1/RmztSXP6sq6uwdAX6dcU6zUlfXK3XrSWrBFC/eyL3d5kqk3aXvyk2nf+uwlmW+yaz1Z86m/2k/ryUnX1K+sq2vsfYDUcVXX3XnrXJA9mbTqO+ma4knvLdpOtq2ba+7BVQ7JXG3fOrJemOqStL3qTXOVo/Nd7adwbe47+/ZtpjrsUWsT7rkfeQ25d6ceaT9pl/a9ykN91Jnkel4Lsa/6IpNv67ZPMNlnH09aqBd6v7DFB0797P35CTz98swGJNzrA5INnDa+G8gc+6vDlI2dNqjt8wCkb260pC2fbZtxZdJATVOePhRdv7Y97FvGko4J2KiVNWzEGE1qSf/Ol/USl2sHdtM+08u0c5jPmNM9UTcj6+keAjVry7A/HROyP9N6c4pNjakLUlueLbAee4tdxs014ppHMjbXaL+DmNrd6cm+pF/X73A9r6VzTbUytMnckjVi2zmu+tf58W1bRvaYfH3vit4jc6gTfcSUrpHr1OLQJvdbpjpO+SBzct3xsobuWZ+PzN1xpGNglz2Cjpt0j/A3Zw5ztH3WA52La/sFrgN+xs+hfV7LpM9cd/2EtLG/CfVkbEfWnJzsui/AOjmzB0JdfZYS42d9k1bh2t7d1Zx7mraQccTnZIolUz35fNmDHK5xnXt2laf15p7jN/WU9a4JUlPud+qWPru5123f+h/Nk36nWiDjOYyT/WkdeUanGkW/jJuxzM89IF/2I9cg87am3k/yWTfXGTdhjTg50AX4ZJ8756O151BH6pOON/kzgDin3He6Oi8QlzX3xB5A91a6H5A9y/0S4lyto9s6HbkffQ+Ik/YO8yTUju4k60v9E9O+Ya+//cvhXmQeIVbbM4hz199pPSHXVEvqlYzVNVpT9jx1THWxThziXp23qZ/M7Rk5iJXoq65kiie9t90/1pjnEK6xh85BXO29n7km+9TBmv45st+C7SO9aa5y9P5O+5l5IWvCtuMytG/fZqqDmNyf9hgyJutZc/rc9ahrxZZ1R/qmH3DNPUBL58m+pq1gn+fgxOTbujuXe5OwztqdFq6NrS1x4a6fP4lv/S/PpgPPfZvMdTYt80wb1E1OvembB0HSlk/WHeppJg3dC669l/V2/ZOmZFrvXICNPTC3nHKkz+kapnqTaZ+zr1cYG22nPOpXU/eQPNmP7M8UM/tzV9tV7KnG1IZtruc+ZN29BplHMnb34AQx7Vvr7ZzuI/Z8SvZrInNI5zL2iSlHxu0cXKf2rqXza/8I6LyqV7AjZg/zds1d47THCb65x9aYfcj51OPMOfU4+9Q9655K9z7pGJOmq71ojc+em+5p15D9gtQy9Sc5+Rq7c3UvINchbaa+dD1X0KfUn/VMcayndcNd3wU/bBmpvWsxF9zVnLrTFjKOWBufaZtM9TDnPhDXa+i1zDlpltabvZ38pt432qghtQH5cm97r9v+pP8uT/qdYgD3T73M/nSMzH+KnWiHX/oYJ0fCHHvJfnXu3k/qoJ6+TlIXqMd5nm/onN33pG2bSVPHwz/rT1pb8qyurLt7AN1b0TZJXX2+4Wr90f1gZN4pz4mpN6kpryemfcv+oCvjZ76pj8/uVeq7O2NTPpj6lXV1jb0PkDqu6ro7b6xnLsieTFrxxW/S1dqT3tvUhl/qbN3mhKsckrnavnVkvXc82pvmKkf38Wo/JWua7JO7+qY67NG0x5B1ds25d+S96lFq5zNtW9ddHvshuZ7XYo13TL7d8+zTZJ/rXiephWvWHbl3015hQ86fxlMvzyiSQmiO8zyA2QQ22mZNG3868N1kN9AcNnbawG5yHoDcFGNZB6Qt2h7ZLDXoB8yzLvISr7VO9We9E11f1iRpw5q9FO6lj/qk/dOWta4jmfbZHmWvJ3JP9Jng/qm+3ENAi/qnmOk/nYnkKjZ1py92zN1f1wU/7VsXejLW1FPmxiZXrjO3Pwkxvd+1TLUzJ272t+toMofgb58EO/U32RvAP+vrHHf9m/J3XSfw0w6f7JmYP3sH6oDew1P/u3eCb/ZLe3O6L/p3TyBr0V7/zv/I+YDTfZj6jm32nfWpp9AaAP+rc5OxO39r5Tr3JLXYnxOs5V51v8mduaZe5BnU3/zT/qk/857I86KfuSYtGRdfdeibfTphTkbaEytryVysXdWce5q2kDWKMVg79an1QcZKfcZzDT3ZO9Zas7Ree+mZIGeuc937MpH6sj/QOcmRMdve+iau8rQf17lufzOGPvYytU46iNE9OpG9zVjkuupp6gNq0L41dW/zHJnf2pgTp2MQn7ln4K6vvd6Q/7Se+oS5GoF6Tv1RqzDX9xFd2avMk3sl3dsEW/PyydzcanTd/hmb+9mDZ/aD69aM/x3GlNZ017uusXPntbGtf+ojcfociP5J6jO32hu1us4cX/3UBWgwLvdT05QndVAT69ZtXnnkvOlLzNTGXFtJ+4xtrFM/e2+zv12zNUnmbNuJzNX2rYPru3iC3aO9Sa5y9P5OcTMvZE32Mc9H0r4N+fDXpuOhJfV0LdjmHFvPRMdyX+0Rc23zGoiZebsOYwvXaJNJR8K69q0z4V6vtda2QWuuc521YGstfDJXy0kHYJNxAHv7+ZN46uUZUBzFMPJAuTmO3GSal7bgQXFTHNm4XsPe9emwMM8m5wHITemDAGnbtTA8CIl22RNjiLn6fj8own1jtR/X3oe7g8Za7oNkjt6X9AftvM/niWmfgfsZh0Ffsm8M+5F52jfryTU1py39ujov3R/m2Ew1wCk25N4QkxjWA8ZmqNvzl75e59nMNbiKrU3Dmj3CJu08o5lz0gG9Zwzh2hxibIa9znsO66GW3FdGamDeOdTKaN1TfvBerrWu3F96nj0T7k33jUUtjDxTnkXX+57DOnu/IfcBndhkX5i7Bnxm/enPSN+uyVr4bL/WJVPfu79T32TqUfvn2lRf7l/WAFxnLbk/0HUyhOvsF1CLdl6bK3WrMesjN/fth2tN+jhaB7Qdcc3LZ/YFMk73mPvdG5hyCPHzPp/CtblYu6o59zRtgfvmsM+A1kmvcF56nbnniE/jch8NroFrjEmztF77mlozVu+JpB6G/YBcs6dpS/6M2/ap/5k8Xfd0ZiD9upfZn44H7q+xmtx/hnE7FjnTLveeecYnpv3qOL2f5MtY2jvcZ3y857Vr5Mo+d87u+4TrDuO1PmBun6T7Y/2Q2vP+s7rSd3oOurdJ5iIOdtbofjG06fq8b/ysyevTfqRf7y/jVHvmYGStnaNx3zJG2mc/sCOeNeOj3qT1eC76vEHrs7d9lgTbjgvdr64hbaczkTqsCx/jde+9z8A3SY3EyZ6x1vbYGV9tDu6fepGaofvLunHcEzE2dH8mMlfbtw44nYGG+4/2pjnl6P3Nnqoz80LXxFwfh/Hat7GO7H/bE8O1zAvcI8ZpPevGjnV7xBpDtGNwP/ubOaitz0/2jZFx2xbyHNi/E/bG2lq3ue05MHdkHZD7xRqxWksO+4VNx8r1n8TTL8/+BnqzpoMJp/sNNlcP9/LnwZfQ7vmy/Ex+6g/k5TX8RW353dz9sv8I0y/izP0lfvndTPv72+Hc9x/nfzv9h/yyPMOr3xN/wu+KP+Xn3vQS7rd+5+3Ls+KZzX3k5dmjL9iWP4t9ebYsP5c/4Rei5X+z+/pn8I4/mKcY+3P5z2Ffnv0dvOO7YPl7+dtfnqH9p3ynTO9Dfuv3+L48G+AHGBucY2I6CA1f+n/aD/jlnv0lfVl+Lnxv70uWPwt/bi+/H/bxHT8/+TlMLMdP+F/fl/ewL8/+Dvbl2fIKf/vLs58G+5E/k3/r992+PFuWZVmWZVmWZVmWZVmWA/vybFmWZVmWZVmWZVmWZVkO7MuzZVmWZVmWZVmWZVmWZTmwL8+WZVmWZVmWZVmWZVmW5cC+PFuWZVmWZVmWZVmWZVmWA0+9PHvkX5f8DfzjH//4v//Sw/4rLt8Dvf/J/4KJZ4TPd/KuZ+hPeRaXez5jr3/Lvwb7078n3s1P+NfW+Jep3vWvEv7Wfynt7l/oemePEnrFmWfws+erflf5Ld8H7+RvrPmj7O8b/80z32fP2C7/zT6Tv5tXzvzu/c/ls37f+c289eUZDb76hTP5zh/GP+2HWuvxF+Y/+YuE+j7zj+K7P37u+OjLs7tzfbfOOXjkj+fPfn5e7d9P4qfU8sz3Y/LqXk/fd7/lFxXqfuR7glr6uWHedX8lnDv0Ox4h63jm50DbTv14FM7ou35Rms7ed0KPHqnt7jvjnT2S6WfOu/p3p/eV74OftscT036+UnPy2T+LfwLP1Njn4Znvse/kke/QZ876M7ZfhfuYY/pe4FlJG38G05O8z3hnje96Jl9l+i6eoHfY3f0sMN5dz9qOkbF7PXt16h120+9Q7uVdjc/wypn/6N73WWVcxZl+FsBnnj3i9nfJb+Lu94ev4LRv38W3/Zdn74z1LD/hICSvfOH8Vtj76Qv9Xbz6oPlD6tkfLHfn+l3n/rOfn5/2RfUKv72WV/d6+n75Kb+k3kHdj3xP/LRfTtCTe0YNj/zMeVcdr8R558/H3/qz7e474509kuk5f1eeuzivfB/8hj2e9vNd34Gf/bP4J/BMjb/1mW+m79BnavuJfeh99Pdc7gs197Oiz7t+Pp141zP5Ko/8/s+63yt339HaSs+l8zq3J3kNuU+n3uGT+/uZvHLmP7r33X97dtLhnjWfefaI+5nPzWfzyBn/bE779l186OUZB4FPRhbTD472DtfS3wE0Bxtics+D7JyR+Vhnjo/rucGdh4eKA5z3/FLBL++bG8iRsYhDTnwyHvczTsboXpg3a2PYo7SBrLHXfOhzfQJt3b+2zdiZsx987zOy50n3lP4I86wh+2AuvwTTDx/uiT4MdXSvsubcr7wPqUHtmTtJW+P0HjAa9aetew69R10LA9+7ONC+gi99sMY7v9ST99OPa+Jlf6+eB+ysIe2l19o365a0Jy+cauGaHJJ999yZo+87zAGphzGdG7TYs94DRvYzsReZI/cEMo62gF3eN0f3kHHibq+6L6kNXdbtevZNHcI19wT73CfWjGMtXbv+6MhcXW+uEYt5xu/zkb53GOtE9iPtruq/0+i8tWLPvT4zxLOHiX3LPLnf5Mj4qSHX8D/lgKs40v2ArOUqBnP33Bh8ck+Io2/2xxxod517Yo+Ea+0Y0/Mv2Vdz9tnkftoxrC01MZKOAx0ndYt9SburPbeH6Mz7aLN3YtyEufVc9e6UFybNE90vtd35X+WW9mfoJ34/Wi+gwX1w3ZG9SzKOttSQtJ7c69wb163J2Nl77BlwqqnjZGyG/lxn/b0nuXa3L5nj1CuZ6mKuXsg6WUNLn0n7rG1qSO1JxgV76HDtWY0dJ+3Qlb3LmKBvYr+BuvtMJdhdrcOUI/2s15H6U0v3b+oT9sbJs3CVIyG+Nurr/jK6jwl58zlrpp6d+jzVaB9cQ99E9i45+fQ+6c89xxVpd9qzfo6SXMOn9XPv5JtM/b/qFbZ5VuTUvwn81ZWx8j6DGroHue9ce781pV/6dLwT9sCRtVlrrie5hi5G91h6nxj403vyqNdz4blL2yTXzNk5sld53xyAL3P3pPO8yodenqVA5lmga9rm4U1b1xObnEUSL+e5zucU0y8erjO/9EEwr7R2m99faGnj3PrVBvj14c85PvpJx057Y6uHNXMBejseWJcY1zy5jsbsEXbOJ71N1g/MswbWsr58GDJ+5oVeswdqd45PxoTuC3Nj85n6WMt4CTGoR7Bz3j1uXFcH8Znbi9TdPcxePBIn68m47TuR9tJ7wdy6iZX5nZtjqoW5/cVOvV2Lc231TbjnuvU5n2rJ+JA25pt8et+N0fEmqNF+qNG5OacYbQvM3Qs+mYv2xsq80j2k1raRR/Yq+8KasdSm1taGbfpybWxIWzR63f1qP8DevKxjbw2tG70ZD7+uUd9H0Kc1AbHVBdikzlP9Vxoh1zrOVEPaJ/Qtbcnrs8C9jDtpsKfEZu5ZSO7iiLpTJ3bkeERLx9QX0OU1pHZiTbWoYzpbwrzzCn7Zj4xjjiTXoWtk7t7o776hQ9+O0xAzc6PRPL0Hzs2DbdbUdRhL/1y/6t1d3tbcvU2yT3Llf5c76Xohfa0p+++6cbERbKc6tLU/kLb2Uo0dG7ucp722+gL2xu4a89o4kn7Cuv1gLWto3axlvNwXbNP3EbC3ZjRkzyDXU+eUC7+0YU9PerA1j/3TD5h7Jh7V6D4Zp/eNXuW8UYc4T//M20w9mSCm9QBxrTXzY5Pz7EP2D6Zacz1z5PUJ1tOG3M471xV3uVjDJum6ZcqbfSAO63mOJHuXnOz7LOCfc3Jlf5PsFTCH1IqW9M94fe6IxVz9zI0JUw+F+6lFWqOcYmE/9a+hhrRL3Une5zPrge5v1oF97gX3ucc49bRJ/46HlpxnHM+gZ0bfqZdTXO3c49TXsfu84+/1dEZ63zIfMEcTcB9/5+/mQy/PkiyIJtmovJa0vYt1gnWbRVNoVsLcjSG+tknGgGy4pE3bQ9c3acmNT7r2qVesZx1eS2pu/Vyf+pj90c/a+Gwdkhr57FqbqWenmro+rrkHxMhcUy8k1/DLHvRDCrln9kIm+xNZa2qfmNbxN3fq7hpyD+7iXNVzpxE69+STNqkNsrdifrjS17mBOfehfSeIhWaY4uU6pE1qkamerBl79Z1I+7v9S+56P/Uj+5V5pX247h7Js3uFrb2a1lPbpENfIE/uU5K+7QeZJ68l+9I9ssa8Tp2PgiZ8W1uSua/qv9IIaXvXj2ldulfEPNnm2ZxituYTGadBjzGu7Hot+yHoO+1j1s0n8yTXT9cy5c7nRrJnU20du/VnzKteTxqTq7j44Z9kvCkv8azf2Nrzqf1V7+7ytmau216mWFf+d7mTad+oT1uuMzb25IYpD7auJ7knkraTvtybvBZ7MMVO+6lGad8pD+ueh7yW3Iu8Bq7tEdet8w56oh6uiWHP1C6pLe2ka2v/JG3bD3LvH9WYPpL7Pp2BxH3MkfHu/O1/jsmeWoyr/mnPei33vnuWtu0H2TNyZ12PkPmm+CfuesZaazk9T51Xu3xeiMe9vp+9S9pOWkP7cz31sP2S3rMk+zDZZf7WcrUfp/6f7mf/ekz9u2PKQ23ZO+J6NmGqJ21O2htsMs+Jzne111PMk562zX2dzskzsQF/z2773sWfcr2Tl1+eZdOzcXx2Q/JwPNpYwC6HcTOe9KHQR11AjtSGjxskWUvbQ67DpIW8ufFqcUjHgvTlur80UlPXPGkR8uBHPGLwqS3zjMP91Jsaufb+BLHS15E15fU0IB/6rgv/9sl+o0GM08N4fOoLmXei47gXajoxredepm7qTVs0XuXJOL13Duq50wipA/TpoU2f4ekMYk8cYC3PGrCOPnJnDkfW1r6TPnN1LZDrkDbT3rsXPbLm6V6SPVJvkvuXTLboUS/9yFogc+W1dA+57v2Su73q2Kl36j321nmngzjW5r7k0HfSn/3kumtIbd2jPgOZ25jPQJ7Ux7XxGOa+qv9OY9pO/ch72Zum13I/gTXmOYD49lNac3KK06TujncVg2v7IcQhnrSvdfM51eJ69ojrjsPo3HmGclhb9xl6L7BtfwaxU1/TcZruCxgXv87HMF7vCagFf3LzaZ3MzXXVu7u8rTnPSYMPuZIr/7vcybRvxDKfMfm0n/Yrr2WKB/hyn0/B1vjZV8m6p33SZ4qd9q0JH+Y59J3ysE4MrzMPoMPeXu0LZG5jXtE9Ijef3CeW/YGM2Xmha5v6JmnLZ5+djP+oRmJYew5jY9d5EuJhn+Bj/Dv/qScTmYd4xgdipHaG/SM263DVa697pDZy9r2GtfQ3X+a6465nXT/Yg2aqy/PYGMP17F1yitFnof25nnqH36mnvWfugcM+YNM9y/xcp59j2o9T/4kx3Z/2AzL/Ha0r89jX1Nq9nPaZoQ36TlpOPW3wTzuGmrrW1EctuYdw6rE5hBja9fkC1lKPo31ycA+wyVonW4Y2bf9ufvx/eZabAaw7zw2XPhRCLu9nDJh80qbtoeubtJCTOlnLWrv2qVf69rWk5tY/aRHX+LQm5j7MQs2padII3MO2mXqW3NWXGItcxlRv+uUcu9SlvV8eTffwyh7brC1rJT9+J6b19E/d6MHWkfXcxel6kjuNkDrgzqfPh+cswZ84cNXvzt2cfI0NOZ/iESPt02ba+6meE/hOvc8eTf3M/Usm29Tb/YCM1XsD7XNVX9ve7VXGmtZTG9dXOsjjPnVfU1f7QefxWrIv3aPpDID38+w8Qu4hWjJX5r6q/05j2k79AG3Sr+lepXbieg291jlbs1zFmWANG+LzCXcx9Enwx8/rrDPr5pN5kuun6yt6v5qpBx079TenXsOdxo6bWvHD/8SUl1jGNC9z48qVrru8rdmcE1OsK/+73Mm0b9bJmnHoETmYey6nPKc6ck8kbYnTvcy9mfYpe9Cx0z5r9Frb1jXlYd2a81pSR17DqR/cV9Md5jQOfWKgM3Oltilv19a1J2nbftB7/4jG9mmmM5AQv3uW9/Cdei2nvZjADns0qd9cp7OjD1i7pG37XUH+7j30fa6dPxv/qudTz077+ExeyH5NOq7i9VnIWDDphukMSfaQz6wxa047yfyt5YqrutHanHr/aE7sMl/n73XoXt7t81QTXPU0eeY5g9Q3xTzpwY+4jvSbzslJL6gx9yzn7TvFT65yvYMPvTzLQ8/cTcgHQttuhLa9mTAVm5usj5uYGy59KCTvk8MYwDVxRe1qa3vIWmHSQgxi9Rp+mW+qW1/APv2Jl/5d86QlwZd8GZ+RGrpmfLJembRDa2y6vimGWA8+7kmfH/MZc+oBOaYagPtp3/kS1ogP6rBXratBH+tJ9jr7iabcg+SROF2/TL7N1D/mJz1ozd5O/uR0f1hLDfhatz3UtsHX/kP3nLX0n7TkWdC/8xtPuJd5T7Q+yR7d7V+ibfY3teCTsbRXP+vWJq1x6pFwP+NPe5WxsLcOtbne2jIWsJY6mLuPeW2cjptkP7Fj3bzqNl7uDbiufaKfOY2RkDvvE9u6UhcQw9y9D89oTFu1NeQmfva8aX0Zq/WhxzX1uCf2PDXLVZwJ1rFPn7sYXOceAPbqy2u1P3pus0fYZN4r8Jv6AdOe9V5wnTUn6lAjc33JecoLxMzc2HpG7E33UsihbYIP9/VTQ9pe9e4ub+4fcH3Vm1678r/LnWhr34U6GXlOqD/r1Td1oCH3XLTN/qUtMVKH9tn/nGsvGQsb1vDJeV8DPszNyzw1Auupwz7DpCP7wXXaS+roWhvPXdbDnLjqhoyR8QV/Y4B5M4akrbFSH/OsE9s7jXd1Yj+dHTnVhJ+wrgax/6e9mEAHtpmv8/fZwd6e8Jm2aEzb7NUV2Ex23Stipx3zU5+TqefcY4B7lnvdc9HWGhPsU5+9VGP3ElJH03uRvQeuT3uNX9asXfY6rwEbtRA7tWLH3PzEPuVuiNn9J1bmTrCdepL128uJtHO/zH/S3b0GNFxpTHvm5LzqadL5jGe/swbgWt2nc8Vng5bpPkw12y9jJ66pEU1pmxqF+Sk/96fevIunX54plqIYuZG9sRbvyM0CCuO+DZmKdQMcuVmnZnJ/8hNydMNZT3s3EE72XWtrIY4bb60Mc4mHhmEervWF9Gck1iyTlsRYgj3zjJGaGFkvsXPtBLWkXdpyfVUf82S6l/FZQ1fGdC33qbWf1jw/eQ7ENQcx8nxYy7QH+ibY689n1pl5GOq9iwPYpq96Jt8J/bJH3nOYD5u0u3seWMM3YyXdY0b65lmFjPXIWejzTTz77lrvffvo11qzD0n2SJ+k90+w7X51DuauMVJ76jZ+93DaL+ncjKTrzxq4pi6G67136ds6uOc+sqYdNsTMWNxjzX3sfnYNxoXcG8gzkHkZxrTujCN9VrKmXsvcV/VfaYS0he4HWEv2rem+WaewzpyBnlzLXhknNSdXcRo1pC64isF17w09sXZjpr/x1Z3xs2fWJlxnLMYJ98Vhf7rP0HnAOh15XlJH3s9ap723L9owku4Vw97meU6t9k6M3/mveneVN/cSuM6aG/3t953/Ve7GWtPfurpP5pfO0/st+me/yJt0L1MveRlonNZTBzbEUqtrwn1tvfZ7aDoPXGcu++VIrvYl8zKMqT41NMRgPeMy7/5lTLBX2pHfnoC1TnnbVg2O1AKParTWHGrG9nR+YPK1t4l1O4yPtsl+wt5kD4C5cb22f8TO+vOc2J/sdes0V9476VWfA9/Umjon0tdh79Gd+9Z9P+2RmrLGJPvBcF+EuLmeGho1Sff+aq+7d+roHqYN91NP9hfdrGX+XGectHRPGBmnMVeT9dvHid5LdLqfxMi11Oxa5m777F3Wnz5tP9UC6e+15yprhd7rPEf4Mqyx0S7toc+XdP8Ynp/MS11ocg1cMwd4z6FOPk+9eQdPvTxbluXr4MHvLyy+HPLL5LfSX97Lz+WVvfrsH2DLc/iLy+mX82VZfiZ3f1jf4R9BfyJ/cm3Lsiw/kT/5b9Q79uXZsvxQ+qXFq788/yT25dnvYV+e/TnsfizL72Rfns3Yl2VZluXr+JP/Rr1jX54tyw/FL6Icf8ob/X159nvYl2d/Duxl/y+Fy7L8fF79w2T/66xlWZblXfzJf6PesS/PlmVZlmVZlmVZlmVZluXAvjxblmVZlmVZlmVZlmVZlgP78mxZlmVZlmVZlmVZlmVZDuzLs2VZlmVZlmVZlmVZlmU5sC/PlmVZlmVZlmVZlmVZluXAvjz7y/nov6T36r/8tHyMn/qvF77zX1nhTBKPz9/IT3k29l+6fJ3t4f/mrifvfn75XiEe4zf9S6H8XP2t32HL6/S55Zn5TQLE27oAAP/0SURBVOf3J7Hfw98H32Ff+S+j778KuyzLT+epl2fTP0s6fclxL2384uUz7zPe9SX56C+q/mLvOP2B21pPPzymmvIlQq+b7/QHtr9wTdCrd/8y/tEfjCf9j3I6Iw1r/VIG23f3IfloT95B9yUHv0De/RKJ9meeKeIR+xmmPwKI0fv0EXpvmRP7I+fso3+svLr/H3027vb2Wd4d77P56H4lnP1nzn8y7dtP6eFXnA1qf6T/V1o+47v52XPxrP1nkb3w5/o7viObn1Lvu6EmevZOXtmDZ38W9b78pn1CJ3rfwbO/k0xc6Xn0e+sOn9EE3e/4PvNnyyu/V3wFU59f/X2oIUf3OXnlZ/gzUOfdGZ/OxCt8VW3P0nv87HfdTwPt7/hOWJYTH3p5lg8U83zo+DLqHzbM8cHuHT+IJh6JzfojD1T/otvzpPPml45+9otPvzi5zjXR56tAe+7fo5z0P8LVGWnI0X3/zHMEH+3Ju6FPfV6nX26+mknXtE8f4Z31TTof4dX9/+iz8e69/Qln5Rk+ul/JK7+cTvv2U3r4k87Gle9n9OvZ55H86PhuPvvnlPyUen8D7/o59Qh9bn/TPn3Gc/wKX6Hnq3/3/olMff7q34d/0gumd5+Jn1Rb8tV7vCy/nZdfnuUvBDx8V180V79M6us4/eGZNublM+9POYj/6A/f6QsO3+lLb6rJLyJrmph6CVdf1vmDTf/s21V9xnWYt780iXGKl2v2PPW7xjj9gLjqyQS2/csuMU7nqLFPDmvtfjDalqG9uh2tKdf0gbzveX0U+t0+ngH6O+Vrn7v8+GYvM+7UY+5NMbnOHrUvdq4x8txI5mbg088DcTMP5JxB7JPOpDVBzhnEbg3QfT49G1yzllBnPx9de/p0LSf6/HbuPvPUJt1X9y/ryj3rXJmHOMyzpuzVM/vFtfZq6tzWkVoZ9njqS3P6PrCHWYv5JLVnHxI1ZB7rke6LOh89G3kfX/yyJ+o+xSNW1pa+HTvn0nHVf6oL8GFuHfQnST+GZyV1cm0vsx8MYt89v/gzV/9Jd2tLslfEgdTl/vMJ2Hd8yB5mvjw3uTbVC+br+xMnu4yd93ufBU34YOuavZDsE9eCD7au05vsn+jL6LXU23m7Hwx72L1tX9FOyDftIeQ9BvmpzT7ymfUDdmqC7FXWSk7Wch9yfyB9s57cG4bnMcm4jNSZPWYINmlHDOd8pr6Mnz5X+9D9ynX3AbAzt3Fck6zBmL2PDOi8p/3OmnKvEtbcX+yJnVpy7xNryhzcA+8n6GWdeMTnGh/tus/2J+MzrNv+5pr4XLmevUr77Am2OU893J9qSsiRejzD3M84ifcZp97how33u2aGtK1wTfxcd19TX/slp9iQa+oTrvMMoSP3w3PgkLzHIK57krTNRPfMXkP3Rq1p75CP9Bm4r8b+7vd+nyMGENt5xsz9y74ufycvvTxz7gHj0F0dKg4qh3qiD+oEvubGNrVcxQa05YPGyIcxoYZ86OFU25SXuQ+ouZrupVjXBJrUoH9qYm7eRFv7y6e1p1bupX/G84tKyMu6+lnLnmXc5NTHE6lbiJtarsBf8Mu5dG2tvc9a79FUu5/t4/wR6FPGBebEUV/XlD702n0+kb3suk5MuvAzDmRPWmPmbPDJ8zH1ujUyx66ZdIrPxLQf5LC/MPUlY/OZ9bBm7CnPSW/XDsTNPeT61Dvuq8m8xnNu3taFL3Nxbh/yudU3e5Q63W+12D9zcf3ofmHb9XJPzCVoyH4B66n1lL97AuhJ/86H5sw31QDGzlqmnplbe/MS0/7LVe473VM89GhPXK/hTov0mnlPdZGH+bQfkrqg51xnX7MP4PlL0kaNk4+6pxhCDVkz1/ilLus2HjbTXA18pm/Wl2uQtQixskfMpx6jPc+QEDPvm69zM8cW7JF+1mxe7rcm58Rpzdk/YD3rJK+5U8cVqQfUnPc6j2graMv51LOsh3XjTnpTB3FynbmxiZka1eVZal+uWdNPur/JpA/brI9r/d1rYnafiJN1Z05iYK+P9QPz9FMP/t4H5vaZ++qArpkYWUNqa92QeV23z8RmffKbwMb60JBz4mRfEmtqnXx2bveBT9eyXtfNm/aQ9Qq6Mkf2UP/24Z56gXVt6FvWiq37NWluiIONmgH71MDcGHmd5P2pbuj+AnbdP+fEyzlxs9aTFrmLnRp7X9IWsib6m3m5n3NiuQdAnIzNeu5n1iT44+O+qN+45GuNqcOc+t/1Iufd56yHOKlduN/5mGubMYk11bz8vXzo5VmOPFAc6HwgGx+uHB7UvH4UfHx47g43ung4pB/sZHrYmKe/dF7siJv4UOZ98/vgil8gE6lh8qfGqYcn7YD2qQeQfWi7zD9pPuW8OyMNcadxtdcnpp55z3MEXeukWZur/Wo6zx3Zf5n6mjWlD5rv+pTn11ruNE662o91e/aIvXR9apLeG2C948OUV9z3jgWdozVAxm77Pmdpm/1u7mqHji2Tbcbr2HBVQ5954qt7ipV1TTUyJwag07xJ6hFs9ZvofrTuSUvbyNTbqVZtJvvT/t7ZTrWnztZxF+9KN0zr+BJjIvVNvtJr6SdZV16faF09z7qhc07PRtq0P0y6Tv0h9nRGM27vV2vsvmk/0fV0rEfrAe61bWtNugdpe+rz1DNI3V0/ZB1TTZkP/849gU3u1dSXSQt0fd0LrtOv1+/qTW2tM3NPvWB+8pXMLyfb1pf5pc8Juphf1d1rcrcPXuPfNWTM1g1qbL2QvZxqzHiTRtBv6mOSNh1LbRNTTcztw6n+u3okY03rvWdca3PXU0ktuT7ZnvosqVeyt5D5iNU5IPMQr3sFUw+b7E9r733t9Tsy9lWN0OvTXkqvZR7I2I/0AKZ9yXqn2jtv15A80+e0RdfUh9bbPcmYxOI6z/nyd/PSf3kGHGAOqtf9cCQcQG0niM04xfAhzuGDdhd70jY97DDdx3d6AH2ocpwghutTL+Hqiyof7tNedI2A33Qf8ksGiJnDPmCXX2qZf9oXxtSvk8YTxMm8cLfXybQ/2TM0tp7uCesdg4EN2k5apr50LVdM5zDPgGTc9kntE93L1Jw9SCZdqQFSJ5/GzDH1outTj/TeiDFzLyediWeYkXadozVAxsY+a8lnA7LHV5qm2nNvhNjdu8k243FtrTmyhqyZPmYvswf45BrketYrHd/8d/uFTddKHP0d9rp1T7aM1g+9b5A9FGzQpH2Pac+m2Lln5Mj+QOZuHXe5r3TDtH7aIwc+MPlKr3F9VVfv10Tr6jnX1g3EVivk2ZS0aX9AU9fP6FqA+7mvknF7/1tj963tWVeDQzoWeduWcepz1grmnqAebXPgc9dnaD/Xun7I/nHd61c98l7Dms8AUHvqg8ybdH3YYCvt1+vZi6ne1GYdPWDSl7mwm+onX8djZD+k9WHTOaH9sWm7rJu1Kd/dPrCm3uwpYOO9q756XnqYAxvmScabNIq+jNYnrFk7sRjSZzmZakotuZ69ONWjzhxTLMmYwLU9m3Sz3jHSLv0n2+wNdmrUjk/1ijY9hHjTPfNA9sZ6ph5aSw770zGzbuj15ip2xoHWxrXnC3ovuTYmI9d6jzM21+7XFcTLGJAaptpZ8545rfGqFx1LW327HmvPOriX56j71TGJp47s8/J38vLLs7zn4TrB+iMPITHy4IN58tDm/C52PxjQD4+cHvLJ9tGaoPvX9cBVvKyhY8GkG6bahVz2muusMWtOO8j8fuk9AjEetYVne5Soyx51z05autZTX+FUu7lSe8/vmM7ctJcZd/IB9E9n4NTL7l0y5ejaUudJ00TXpw7pvWmwdf3RvL1Xp7OeZOyTffbO+H0/uasdptgw2Wa8jt3cnfmMP8XC13OU19LxhZjez54K6+4LdA+7H6170nJi6u1Uq5om+xOTbWqbas9aWsdd7ivdMK3nHnGdelLf5Cu9ln6SdeX1iT47xMx573HntFdJ2rQ/PKJLsq9Jxu39ao3dt7QnTur3GZCONdXzCNRLrNaa9F4krQtSG76pM9e6fsg6ppqmfECsU/3Y515N+zxpgc7XvWiNvZ71cr9zpLbWmUy9yFwn38x/R/ega4c+J/qgJfNk3u6J3O2D1+rI+jJm+oj2V+caphoz3qSxMcaUI3V3rCttU03MuQ/6tv67eiam9d6zPH+T7lyX1JLrk+1dn7N2sf47iGt9pzzEVtPUQ+bZD2ydd8zuzymnXMXuGlsbtrmee0nO3Nfe58wDGXvqwcS0L1nvVDs+xHakhp4/0+euR8inX+vtnnRMIS73l7+bl1+eceA4qMJ1HkBgjg+HLm1PTAe/c3uA/bK4e8Bdb3vjce2DZGzX2ja5qomHNOsgPnGEvrRv6mjy4e5+QH+hyFS7dtnrvDa+WrBPrVxnfuYn3Q22pzPSpG7pnnN9VbfYf/NwnfsjaMlajDPpA9bSHj32Tx/yMLeW7udE6wDm3buMO/nA5AfdS2n9Cdq736kBMp+1P0Lr7D1E67RnkuuTzhN3PWTduNajTe8l16xn74jJ/WkPhLgZB5hnDVyfYqQm+6at+5l7lJAn+9q9y30wVtrjb+5THWkveb9zQmtOHUBO5vaaefentV7R+U7xtGGtNU/Ys4zVPcs6er+mnl7lvtM9xcu9yGu1qHWKLb12V9e0501qAewzB/GylikmNsZQU/a+e4G+1H0FWlIP1/hlXOs2Hjbmh+5b2rc+amNN7up9lNRAvoxpfmy6V2LPkqwTPzVZn2tdP3TdaQ/Yd93QfklqADV7HuHUu66vY3XeXs9e9PlyT9XBvPshnQcyF37py7XnKPVfccqR/U6NeV67NmysG5+Myxx7fawfmFtTng+us46sPe0k47KWNSRZg2Q8++c6c+uSKYakDjSkjis/67VGe5W29KD3R7vEPNnnhBy5P5D9hbQ56eZe9ib7Pvkbn0/mpz0CYnXfse99n8j9xGfKc1cfc/tnj9XfMds/809cxcYvfVljCGvmNu+pVurLWFxnT80tXOe6/UncO2tVg/W0Bkj7Jn27Fx3LXMZCn7ZJ+nXNvTcdU7I3XfPy9/Chl2c9Gg5grnuI+ZweOg+jox8w4XBrQw5i+XABc9cm0p+Rvsz7QTrZJqeaJGMwmu5VamhYs7bpwe4vlMSH3CH5JTPtQ+qxvwxtM79rjqtaTmekYa173z3n+lQ3983hNZq7Hww15Jq5J3trdy8c+uQZ6vOKlqxhAp/uYZ4ByZzpk/vFmMhepl6G/WjI1TZcqwFaZ8dmTLSfuQStqSu1MPIcTDqFefrZM8g1a8p76CNP+mSvzZvPhv6tozFG1uE9Ru99kvXap6mXOayv+0r+qZfSsbp/nikxfvvd7RfXahR80p/P6VlUUz+fjKw1ydjQ5xFYS02594ysSdRAPO06bq4xum7vZ/xT7kd0t0+egdwLbeznFFumtau6iJv1TKQuyXisYSOpXT8+vYe+rKf9JX0c+UwnuQ9TXPdffzRoB923yd74aOdTpnr1z+FakroZSd5PX/M7rFEdSdb57JnK/kHXlOcm+8Owbw152oY86Tv1Cbo+tKVt6+317AVkH7mPPTmka7I/nQc6F/OMLVm/44Tr2ef0y/0iX9fmeteddWVs9Gf8rAf/zMe1Pcja2w6IlX3N3jCmc2Tsjsdcv7TxHiN1J6ypg5yZ17M9nVs1qG3KoYass8+reD9H+nlPfdlf4NraT7q937Eg/YG5dtRILWnfaNNkf4wF5Mr7knvQvlmPa2pOvdxj3f5kTOj+ZF+mGq5ig2sMbaV7zro9gFxDY65lXs5Cn52Onecl8RxOdt0byLztk2vP9hl7bY1hHCFe7gHX2ZOMSa6M0xrNu/w9PPXybFmWZXkefxnZH7J/J/mL2LIsy7I8Qv9RP+Ef8cvfg79T/lam34k4x/mCa1l+KvvybFmW5ZN55Bfg5c9lX54ty7Isz/LI7w7Tf9Wz/Nn89pdnk/79PXn5LezLs2VZlk+G/zWNXwyWv5N9ebYsy7I8yyMvFPjZ4v9Nbfk7+O0vz4CzTQ2O/a/Olt/CvjxblmVZlmVZlmVZlmVZlgP78mxZlmVZlmVZlmVZlmVZDuzLs2VZlmVZlmVZlmVZlmU5sC/PlmVZlmVZlmVZlmVZluXAvjxblmVZlmVZlmVZlmVZlgP78mxZlmVZlmVZlmVZlmVZDuzLs2VZlmVZlmVZlmVZlmU5sC/PlmVZlmVZlmVZlmVZluXAvjxblmVZlmVZlmVZlmVZlgP78mxZlmVZlmVZlmVZlmVZDuzLs2VZlmVZlmVZlmVZlmU5sC/PlmVZlmVZlmVZlmVZluXAvjxblmVZlmVZlmVZlmVZlgP78mxZlmVZlmVZlmVZlmVZDuzLs2VZlmVZlmVZlmVZlmU5sC/PlmVZlmVZlmVZlmVZluXAvjxblmVZlmVZlmVZlmVZlgP78mxZlmVZlmVZlmVZlmVZDuzLs2VZlmVZlmVZlmVZlmU5sC/PlmVZlmVZlmVZlmVZluXAvjxblmVZlmVZlmVZlmVZlgP78mxZlmVZlmVZlmVZlmVZDvy1L8/+5V/+5T//6Z/+6T//8Y9//M+dP4f/+I//+K/alsehZ//8z//8P7NrsMMe/u3f/u0///Vf//W/rv90qJXnZlk+E84YZ+0n8e///u8Pfz/8NPbnwbIsy7Isy7K8zlMvz/gDgl/C82WBL6F+2h87d7z68kz/adCnj0Jcxitc/bH0jvhCDl8iAWfglPcdnF5U5cusj/LoiyHOCzV6bvD5yrPfPf9K7nrEPvyJLxIfPRtXTDHYy688Oz+R6aXUR56pz+5l6vQ74JXv+RM8P+9+hvbl2bIsy7Isy7K8zksvz/hjhfmrf1h+B2hG+zv+yzP+qPqMP6Q+ylf9sUSOr3yRM/1R7R+yr8KZfuSPb+rNP/a5/qoevKvWj0J/fuOz/irvqPtv7d0d73p59tlMOj+DfXm2LMuyLMuyLD+TD7888xfy/oNCG4d/BPEHEfN8WYUv93rNGPkHFPPMxTzH5MunPur1Xud0zrjKO8E6eRv6ZEyGL1nUJmqG/uOp+5nk/dTYfyxRm+sZHzvuq4eRuYG5a8b0JU4OYqE1dbSd9XdN7oH2Uy+B2MaQzEmduXdTH8zZe0CMzDvVDfgRB9SrfkiftG3UlrZqT50MtKjXkXHRPt2H9Emd6UNse2ieCdaIn71RM7CW897nXIOsM8+dGhy5L/h03KzLPXHkeTn1iXzkTz3m7HOgn+fF+5K21nsXQ16pm3XjNvpm/dmXPotXeclJPWjNeNxP/Rmj98S+dL3EA3JO8YW5mvTh05z4nvYTWNNvIv2wBfzThzV7+Gw/ut/GybwMc5/6N5E51Ws+e8YwtmRuruWul10LI/3zfudclmVZlmVZlt/Eh1+e+YdC/lHjur/c+4s8v2D3mr90E0s7fynnHnN/CfePB3/55jr/kFELmIfhHyWQPmlDbOfmJ691pd8J1vUVeyTmMC5rWY9aued9e6QPMewf970GNNsv/YBY+cfMFN+5fVYL8bMG5hkrbQF9ac+6fSG2vu0n6rHeRG1N1pPXkPPsD6CzazFv23Jtr4nnNXq7XtfU6zyxTnvg2eiedD+6PugcGSfXuGdNefYAO+fYM59wzT1Vn/myT9akdvuhL/m6x9h0/ilHxu04mQMb1/jMmpmrtetSu7CeOYAepg1wT13qdn6KYc5X6+a644u+xspcxMs15+bpvEDu9HFuf7t/XFsnpC/38xmCztm1stY+Uy+dtx7itb90Lq7R0TqzBut/pB/EyjhozTk++gm+1gKZK+k6ic09bFMPGjIG9zu+87tetm3WwjX3hHnmWZZlWZZlWZbfxIdenjnyF2XoP3r8Jd1f2tPHX8r5Bb7tiGMsMC+f/cs85D1t8w8Q7+Uv8qlVf+59hOmPAuL1HzhpZ83cS61cO8/rhBjde/9Aymt8u6aMmT6CvRq7LjXzCVxnjalr0ij45V48AvHwm4ax+Mx6WUOfdaobTn2YesJ86knm47rr7f4JPuaG7it4L/uLX/at6806e03sY9JxT0wx0/d0Ldnzrk2mnl3FJYZ9x6/3AKb+pi3xiJuk/bR+2tska7yLMcV7tO472hfUNum6ygu5jzD13f5Na+k/rd/Vmn0V1u3fVFPu5xVTbGidafdMPxpisCaPxGobmfYKOgdga7+ajHPVS0bWlXmmnFOsZVmWZVmWZfktfPi/PGNwnb+s84sx93r4i74+/GLNHwT5R0HOtfFTPyAf1/mLf95LjeK9Sau/+Kf2/mPlDuxTD2RsIUdqsK60457a+Ux7IVf/EZJ/yNg7RvYBMv70B05qpC7j5FAv18QQdNm7SWNirNZ3Ak2TbWrg0/zYm5/r3tPcs7ZVm0O77DFkr7hOfW2bZEzIvglzYwt+2W9yci+H+SZ/QKO1Ssc9kX0S4mUP8jprhPRPrQm6Wws57G3mAGyJBeRrfeBe9LDnU12sq2Nax7frU0uOR2O8Uvcd7Qvm435rZmg/+aYumM4vMYjPWsdm6D/53tXKdfcqe4lv93rymcBuOpetM+M90w+Yei5TrLZlpI1Qsz1Iun/QPe74rt31kuvsu3Wbs0fHWpZlWZZlWZbfwodfnoG/EPuLNL8YM5/++AB/oeYX7IwD/kFhDsDOX8j9pTvtJO+1RvAednLSil/HvwN9bU8M+yJpZy/Il39QMFd7XifEIFZivL7mM+vOmGknaNF+qivBN2tMXZPGCWJc5ZDUJa3flyR+qo16s8f65bqxsz8N9lkT18bgOvVxndqktQHaUh/XrUG/hJyn3p3WOjY2xO3nYIKaUicwt+7TtWRvuwcy6b6KSwz7gh/+TZ6LCeIRN0l903rrnPb1mRiv1H1H+4LaJl3J5Jv7CFPfjX/aE5nW72rNvkr2b6pp8pk42bXOtHu2H1wL93L+SKwT015B54C0JX765dpdL7nO4TM25VyWZVmWZVmW38xLL8/8Bdlf7l2ffoEXbLFh+As4ZCx/WSeP9sQG/0jNX+j1g9YI+rQNgzX0Gt815+l3gnXtRe1iXEmfzIef2vXxDxLm9pb72Wf6oV/+4eK1vc74aSf9h9NV7V0319rbc9eZ9x9hcOpDkzVI5hPsuGeNkHWoiyGpAb9JJxDHNeO4N9l/YrF2isNa5mN+13NjJtjp13QPvM763P/MN+URcqV2/bMH6jGOa/bLPcQ2+8M1NuaQqxzgOphDfczNwWf2IyFeaoHUSrzeE+bmAXOr0/ofjfFK3ZD72nA/YxFHLepWZ9N5gVzZy6m2jMl19irpOuCu1klv97J7kT5Zf4Nf+nJNj7rGjPdMP3oNv6ztpP3UvwTfjoVf9w/IwTpk7zwPrp30EJNx6iOwZpxlWZZlWZZl+e289PIM/OXfe/yyzDyHf2SA69Mv3dr7C7f5GP7hB/4x4MhYk0bIWP5Sz7VxXWOkr/ZXsO4fHwl/dGRcIX7+QaI2YC3zZz9Th3/kONKn/1jKWjN+20H+UQXYmoORGlIbsakj13ufsOl7rcX9SKy117IWseeN+Rjksv9T7LRluLfZm6tatcs+Jtk3rrHHH7zvyPq8Z9zuJcM6es371svw3GaOrishL7b2mGFvIPsDWSfDGoU8rqUfOdIv96ZzWKec6obMx7Bu4hE3YT31to+9S7Je4mHzTIxX6sbXuI2+p9jdM4a6Oy90runMZIw8c46s231xD+5q5drYkr3E11iSPtN6oh6GOrrGjPdsP8htfPz4lOyVue/6lxiPYY3dP8geu+4ghmtTr7DJ2tOXkfSacZdlWZZlWZblt/HUy7N3wC/9/BKdf2wsS/7x+1H8I9M/7Jbn4Q/lV/dh+Xo49/lCLMkXJct/f9fsd8TrTC8J+bm+P9uXZVmWZVmWP5Evf3nGH3L7gmNJ8r90eAXO1v7h9nF4Jvu/Mll+Pjw7V8/Pvjz7/+GFz35HvAfOVH9f7FlblmVZlmVZ/lS+9OVZ/t9PluWd8Afbnqtl+d/sC43ls+Bs+TOdsS8ml2VZlmVZlj+VL/8vz5ZlWZZlWZZlWZZlWZblt7Avz5ZlWZZlWZZlWZZlWZblwL48W5ZlWZZlWZZlWZZlWZYD+/JsWZZlWZZlWZZlWZZlWQ7sy7NlWZZlWZZlWZZlWZZlObAvz5ZlWZZlWZZlWZZlWZblwL48W5ZlWZZlWZZlWZZlWZYD+/JsWZZlWZZlWZZlWZZlWQ7sy7NlWZZlWZZlWZZlWZZlObAvz5ZlWZZlWZZlWZZlWZblwL48W5ZlWZZlWZZlWZZlWZYD+/JsWZZlWZZlWZZlWZZlWQ7sy7NlWZZlWZZlWZZlWZZlObAvz5ZlWZZlWZZlWZZlWZblwL48W5ZlWZZlWZZlWZZlWZYD+/JsWZZlWZZlWZZlWZZlWQ7sy7NlWZZlWZZlWZZlWZZlObAvz5ZlWZZlWZZlWZZlWZblwL48W5ZlWZZlWZZlWZZlWZYD+/JsWZZlWZZlWZZlWZZlWQ7sy7NlWZZlWZZlWZZlWZZlObAvz5ZlWZZlWZZlWZZlWZblwL48W5ZlWZZlWZZlWZZlWZYDb3t59i//8i//+U//9E//+R//8R//Nbjm3rIsy7Isy7Isy7Isy7L8Vp56eeZLsR7gy7N//OMfL708+9d//df/G5dY4v2895P453/+5//S12Q9jn/7t3/7n9UZYzlefQlJPuK8gns6oc6EffK+g168m4/0N/n3f//3/+r3sizLsizLsizLsizLxFMvz3jR8MhLkFdenvkSrvP4kuQnvjyjXl7AoJ0eJejuft31hlgZh/ldzz+b6eWZL+WmNV+e5X4xf+bF1iN8pL/JvjxblmVZlmVZlmVZluWKt70886UXL1Kml2e+aHH0SyYxjp++fCFnzs3hSE3OjcEgv/rbHniB4hpDfAl00gvEIj4jawbWOhdcxeyXZ1z7godrchCTGL6MuupH+oM1OYwh2YvumyN59OVZ94LYU8yu33ol6+mYQryMkTVp3/mzR3m/+7Msy7Isy7Isy7Isy9/Dl7w88yWFLzPwZ54vViTjZIz0YS1fdLjGfeCaYT5fnKi77V0Xrs3rS6B8EdMY65EXRkL86T6gJ/Nxbb1ckyNf6Ngr64G0SX9gLeOnb+vSzxwT01r3ovvIZ+bJvHy2htSf620rGY9r61OH8+4NMFe3tTlflmVZlmVZlmVZluXv4kMvz3L44oEXFMx52eALB+4BNszF9em/6DEOLysyJi9CvN/0yzmuGZJxIO3Vki9grnI1/fKFXFkXsTK2nO4D8awF0HJ6EQZTLOztf/pc+VPvqW77NDGtGSvHVT9TL/HUyDXaWNOfNe7DVDuc7gP+9nfqR4N28y3LsizLsizLsizL8nfxJf/lGS8nmPfIl0xiHF6U+AKGe+T0ftrl8IWIc0ltQF7mfKp1Glcve4TYWYex5fQSx5omul8Z//TyK20g7fo6YzuIYb8n7NPEtGas3C9G4r44cl1f6kIzn4zW+Eh/9clBTMjeyHQmPDvLsizLsizLsizLsvxdfOnLs0cwji9dyMXcGL5Q4doXGs59IcI1Q1IbaM+nWqea7pheyjjUQtwpdto01Hpa436/7JlyUJv9T5/JX6zH3if2aWJa61jO3QP0qg9SL3DtPXzx4xr9WetUO5DLHuY1ZH+7H60Ter4sy7Isy7Isy7Isy9/Dl7w882VVvsA4YRxfugBzB/fJz7UvNPQxvraS2kA9fAIvT9I+8WXKpB3/6UUU+ax9ermDj+vAesbh+tQr7ndO+219kJrb51QPYJd69bMPuS9i/mSyp2Zjd1/Ikz1BH/PWjU9q7zjQsfCzN2o1Rmtv3dil/7Isy7Isy7Isy7Isfxdf8vIM8OFejulFjHFyzZdded85Qx9fiHhfUhv0yzPQx6F2X6bkCxvhJc103z7hO9WdeQGbfEl0igvcT1sxpyP928eaTvan+/bRWLkvOcAc7hd4LryXPvTAnoP+edbMnzzS3+wN2omTdXGPNfNnXdxjfV+eLcuyLMuyLMuyLMvfyVMvz5bfSb88W5ZlWZZlWZZlWZZlWR5jX579BfBfUuV/1bUsy7Isy7Isy7Isy7I8xr48+8Px/364/7fDZVmWZVmWZVmWZVmW59mXZ8uyLMuyLMuyLMuyLMtyYF+eLcuyLMuyLMuyLMuyLMuBfXm2LMuyLMuyLMuyLMuyLAf25dmyLMuyLMuyLMuyLMuyHNiXZ8uyLMuyLMuyLMuyLMtyYF+efQH/9m//9p//8i//8j+z3wX/Sif/WudXc5X3X//1X/9rfAb//u///p///M///D+z5Sv7QR72fPv/n//5j3/84796weffzHd/d+6Z/O8e8D3wVfzmn5efwSs/775j73heGH/7v/BN77+6B1+93/KZv5Mlz9aX55HxHb15F8/0+Kv241X4nmePGn//+RM51fwOON9T37j3WTl/It/1PfgOfrP2v4mnX57xhewPIjZ5+e8vQ3vSg4eAL62rPwaw+6lfbPvy7Gu5OyvNZ5+dZ/rxyi8F3933d76sogevPjNXet4RX3rPfO7e8UffO7470ObzwBk59eQzuDuTr5z3n0r2W+gBvXgXd/s4aXg31HT3M+Td30kfPS+v/Lx7997dcffdgZZpb7n3mTq/ug9dJ9f05rT/7O/V+qN8dp3Wwcj6Xjmjz/BMff788XsGP+ZX0H/rc2Sd30n2WJ0nXt0PfLMHn3Wm6O3pzLP2mWf5u7iq+ZXnFz/2jRiJZ6FzftUefzbU1c/os3309+2f0IPP/g5/N3ffRX8qT708o0n5YLLBv/WB+yymgz893L+Fd/wB/BGu8vrD4DNg7/qHz1fy087KM/24+qXgju+u2x+eX/Vi5o6v0vPKnt3x7pdnX81d7s/s3Xcx1fzVv8x9554n7/5Z8NHz8srPu6/cu0e+s061fPZ33Vd/t/deM2dM34f2jfVXf6/5zP1GGxqF+nxRetrXd/NMfdhlv3s+8VO+eyae6fEr+0H9/b3H/DOeH3KdvhPZr5+6F69wVfM7nt/cO55PzgEx+/voq/b4s5me2Xf08bv4zdr/Jp56ecZDePoy6y9rfyHwYfRAcI/hg0s872mrb9ob27n+wvq0RgxyuM6Dxqc/9KG1vsJ08H24U2PapI9aJrvEOhxqJ0/uETlzTi59+svU+9m/0x/AfV/d2VdimqPrSk3THnV81tWFnXUZr/uUdWYcuNOS9XOd60nuwdQzB1oFn5N263eY9+pMkNf5VWzgOuN4Zpq0IeZVbe43NnkfP3gkZ9eNL3GJyTX37OEz54jBvdRsnKRrYqjT/A77aV3aGYM5a9mz1mzPoPsm+hjfmiDja6ceRvYEugZjTnvWeSHtsJlIG7SmHgegLWPYNzG/A1vraVtI29zbjoOeie6NdnmGGF331Dt8UgP33Cfo3naOPBdJxtZWPZ0T7LH53Ivuo+NUs/bU0PsppxyQ9tmHZ/a8aS2S+5G+HdtasbGHkDbcZ+S91J/3MwYxu0/udepjpF+Sdtr0Hre2JNfwsV/Se5xk7syXdD/tdZ+p7Fdij5LpuT4xnRW1dm3TfqQu1qf7kL3I5zJ97PXE5Ic9cbt+a3BI9zTXTufa+LmWdMzU0v3y7ArrqSF5RnvbWov5Wn/639XXsE5/1ZP1TmBLnScyL7aS5yXvc50+V/1mZM+zh8TPvuHHPbmyhav9SNRzgnXPAXbW2nWQT/qsZn+I5bz3qM9Fc8qJtuwN8Z2zxpy8+plPsM24SfpxLfZj8kmd+GTNSfoz1PXo3knW7jWxzKmeZyBO68h9yRoZuf/45jrQg/aB7GPG6Nz4QvfdPemcDPFcua4P1+ac9J3OYe+nWoXrjJX7A/i6Rj1ql9PZIg+2+ve5YN73UmvmzbhTf7pGUCcja0pfRtfL3DXHqbc/madennkoaGTTG+UG2BQbJs49JPgaV9+ed7w8BLmxueYm5nprZW2q6SOQ25qE+FmrmiR9pkPatD9zYoC94l4/xMTOuvXJ3kP2p2Mk3Gcd1JDaXU9Ngq05rCd9M++kr3Mzz7NhbOB66o+0Fm27X4k5Be3cU7fagLm18Zn5pzhZK+R626PVWHexuU5dE10zPtk7r4F8OcfXOoFcvW9dm3Td9jG1PHuOnKd+5lMPXONT7KeoSX/0qpkc2ffsCz6uET99sj6uWyuf3eeMr132LvPxyVxaG365Z5kXWE+N6Su9d2K/ks7XNsR3vWu7sgXm1t15JljPeL2/rE91SeeYesvcXuZ67jW4T9om6jRX6uye5P51/8B71pj2MNWMzszBumdiygHcy96wrk1rJr62p3jSWiD1AHPj5XWS9/FNf+n9BOb2yjqcEzPnxOSenLQI66nD3KkPTWmTPq2HXMzxcZ71MFdfXp9wb4wHxDO/6+afmNYfyQ2d33pTD2jnGZ/ip25gbpyuyZ4RI+Nwf9Ld5xuwQ8ekRa3k7L20BmCOPxivQVPmxq73x5jO+QRsc97QH9azb/KM9rSF1OG1vthlv67qm1Bz+lwx7Y+0bmkNnhdiZd7uS/e7a2Wtz7p5uG8euLLtvMB8Oj+tobGf6Wt863AuXKsNmKuFXMTqfZfpHjySM+Nmj5mrx3pcp6f2Dbi2z9hmz4U8eZ+5Pey6pv4lxMleWVf24Mof1GLuHMS+2+MJYuKffTTP3V7om5A/fZxbV/a0e+hc3+y3dE7W3Vf92ydztL6rnnE/96Pr59pagGvtu3fcZ+4ZyD5A1qqvdTWeNcm+eQ6EmFf9wT51ZI29xv1TvdlH89jz38ZTL8+Egru5NCU3IzcKaKAHAtqeBtrw9oX2ZzPSP8nYvbGQGw8dGzzEp3Ha8FOs7BUQY+oNdm3bsO5hlNRELOYZd+qpdD3Zn+5VQo/zoSCX2vGz71P92Lqe12Je4rZv7q9Y66Q3a39UCzadI2G99wAmbZlzyq82mNaT3kfrhrvYXE+apWPDtDfSvT71RK5itfZpH6f6pr2TqR787Vcy2WZvpWvEB7vUdaVJ7s6p15yl9s+Yk2581Nh6AXvyQ69PGjL2BP7YNVONnS9t7vb8GVs+vT5BD6/2N+NNpK2gyX4Rn3Vz5L5gRw3JpAcmHZk7/dJ22r+7WNN66+L6Kgfr+CSnvbvbx6a13OUnzhSLe9Y8PWMw1dGQ233MmMD99O/1ZKpD0MeYyF5NdtmvvIbMSZzehyZzSfboqgZwr6dxqi/BpvPja/+Fe1ln96X3Vd3E6TVRe9bWcYUY2Ca596kZ22n/ptjZfz67F9B7nPGn/WOurrw+Ya8Yqe8Z7b2e58Y+S+/HVX0Na8Ri3fjeP/mgE9sc7hWa+2yk9qa1QvY4r4E8xsevc2Xfcv3ONq8l9yOZbJO7XIINtnf2aOA6+5wYp7nKCZ4j7mWPr/z67EHuLzbTXrfG9Jn63PuedKxJ72nv1OfIfrJmzinmHVc1TvHSvn2he9A1GR+metN/Wu+cXGuT2pPsWcYH7hNzYrJVO2RcwNZ+Pdu71N55JljXf+qT5Noj/UndxM/epB1kvd2rru838aGXZ0LhNrwPQW9AN6nt8yBMm9f+fRBYx8dh7N5YMd4jB/AZWidMh5acHrD2wZb1STe43iMPLL7pb08nOo4DrvqDZusyF5/kygcmryXjTnvkOqN9mfc9dLifHQuIw9ojWsyL7QnzNcRuv6yPNXsmaoNpPTU5pufqLjbo3z2A6YykdiCHMRxC7q6dPGk77Q209twTweZu7zK+9dgrmDTCZEus7B2QPzXYj7RLHVz3ngD2Uy+MpR5G+2f8SXdqxNc4OdTb/ch4Xj+CfdAXyNH+nS9tpp5ga/1ta74c2Strn/oM3CdOkr3L3BNdC3CP/SEucfg0RuZDV+4ZTPFg0kFsbXOdHOSH3EvB1l7lmGJJxoS788d6x0g79w64NpZMGqS1GLdHxiTWdM+agX7qK1mnqD2He9oxs07o9cQ6JvJMgvU4mEOeCcl+cZ1+DvcO376XsJ46IGu0hskXpnMBqfEK7K76C8RvjR2fdet05B62P5CXOMlJN/falrhqJ745Mkbe5zNrhY5LTLTnvdaUPsTruhnmSY2PgG/qfVR72kKeG6/dD+zQJVf1NR2HudeZP0F35muMYyz1TqDL/JK5u995nqmrdaRv1n1ny+fVfiTpNzH5YW9PcmDLmNbMgW7vTd8b5JrO5FVOMXYy1YcdfvR/6gkx3Mesx3v4eC8H9aB9yjfVBMTKGvB9dO8eZepBkjVo17rAGrFJH4f2k2/3gGvuic+VPezYDP3bFzpn9ixjJ9xzT1tfPpvNnW3GhdQ77W9q5xr/Hmi/0iS5190TNGRMNZ36k7FYt6bsLeQadL2dJ21/Ey+9PMum0SAbC70BvXG5EZAHYdq89s8N4TNjZezeWNG/db9K64TUKnloJh/oukTdJ8xHXO2mnkpqaXJfGmNiY33opRbmxpzqz32Z9ijz8pn15v6KPZz0Zu2PatGH+QQxUpNM2jLnlJ88p15Zj/uWtYB1w13sZKqtY0P3hnXpXndPuNYXMlZzqjuZ6mt9GX+qpzXKZEssYibprw/7farzVPNUX2rIa/zzTGXMtJM8g6d6pdcz3hT7DmKpbaoRXZkvbe72/M72BP7ZP0Hn1f5m7onuHejDp7HRSQ/zHHCPGpJJD0w6Mrf71D2Z9m+KlUzrrevu/OW6nPZu2scrja1lyn+CmHfPBevm7jrMlfuW847ZtZ1ywlUdaFJ36oPsVdpJ9qt7d4KYvX+QuSR7dLcXk747nwS71E+s1Mm89UHHv9qH01rHdm/zLAgaWUsyrr5tl/3Ja5n6D9zTtvc49+fkL6nxETLeM9q5zvU8A17nSK7qS+xx7js5jZn3k7seCbGwS+1Na4XscV5Dfl9MdWVfc/3ONq/lVCex1DBxl6uZ7BN7wJjy4kuM5ionmJf4aTf5mSP7L6f9xV7bk0aY+tz7nnSsSe9p7x4ltT9K68q+TBqTqT/dg64p49/VO613Tq65Bxk74Z7f561vOhtC7Ve2GRdS79S71D71Tq40iTbWLOTMnqWmU3+Mxae9hOwtaCNdL+uO7Ntv46mXZzQoG0pDbAoNpBnCfeba9yHoQ5MHYdq89s8N4TM3AV9j98aK+VjLjX6V1gmpVcht3skHukeCrb1qsnfWmHuQ8ewL91qf5L5M4Jf9Rxvx0kdNWSO500ctknm9tl/Gd9796Dqzvme0GNf+JdhnTubYt1bIfNhdnYXMD8YT8+aePho7Sb+E+/bOXmU/UlvvM/Pse+vhOv2Ttu264dlzpH3uHzm0b7DNXmGXGtRkvIx10tGamVsnNtkvrl1L7R1jis+n5D5gy/qJtIWO1xrNe+JOGz3KGFynPq7to/22J30m8NX2iq5R8M14vb+sm3tiimvN+BmH67blOvtwtU/qdP9bJxCLkTnUknbeI8ZE7p8wNzfc7TFwL/fGHkDvY9q6dup7a4GMfQU22uGT+iT3vHV2rehgbi87Zvtn/oneP3ucfh0DG/WqR33YMbdfaDPmFbm/ifVn/7Gz5u5Pg236Qvco4zW5xid+9sLaG+Onpqvzwpr9BO2yd9Y55YOuCfpsEAubvEcu8xmDT2He/YP06x5z3bozZtIam66JuOZ9RnvvFXmZo4+17H9zVV9DTDWBulJLQ/1X+SXtsg+gHmyyTvN7FrvfroN7pU4+mZsn676zvduPhrjdA+buT/e762qucmUPuO68rVseyYmNvTEGPcm5vZLeS65bE5gf0N89Ee3M55nIfU+yH9D+wPzUz0e52uMJ7K0Xsi9qvPJtvV0n16nHfeOz97CZzmTnTJuMnWSO1meNE9hlfq7TtrVnrehKLZ5PtXfs5EpTgj+jz3XOWVfTqT/AfWyzN91/bE71Ypdrv5mnXp65WY487MDctT4UNM0DAb15eRCmzWv/3BDtHRm7Nzbh/mnto7ROSK2CTg9R+mQdV9qImbYMwCcPNn3I3GmfOnPvGPrkvkyow1rci9xb6LOTGqc96rzmIT6xmeNjPPOL9xnd+2e0kAubCdcYmYMY3mdkn8nVerBJ/frZw8zjtc8GWo1/FbtrNnbTzxJ+2Q/iZww+JXOoKfcI+4yVtHZjNV3H1d5Zi70CcqRPkn2WvJexiJG51MV662jNqSfvZ/2tnZjMiZXx2w7QzBC0msMhqY24UzzXtWnyTDDS17XsB9faWpekHuxYty+uJdo63Nu8l7mb0/4CsXJPmu6dkC9z2n/sk+7bCXWkfe/DlGPaS0jdjvTznmfIfRCure+Uw/sdC8wvqcdcp763FuG+MRjmy3tqBuJ7Vto3cU099tl7rNu7jAlXdU41gOtpQy3Zv7ThfvaKuWuem8yV6wx7gl3e7/2UrIGR9Z7OgrBmr0SNgs2pN9w3rz3RtvcwY7qGPfTZZKir11Jv388cTftim72yluyVNUnWy8i+5H33ELhOO65zHU3py1Bna2xaT2p9RjuQK9f4tBe5xnimvmTa57yfeoX628f4fOb9JO+nPnLkWu5399u9EfvC0FbNXfeVLeQ6IzVO9B5o33ml4zOsddoH43UPWFO3ftmz5JSTmFk78dXMfUbuZT6nkPGIJfjlWvr1WvaI/N43f9acZE3G7zrt3auc9niCerIORnLaC8C3Y/e+c5297r332ciR/fcevYXOybV70rElY7Y+858gthrshWRc6Frz7LiW2k9n606TEBO71AAZkxxqOvUH1JJr2Vtg/VSvmnNkrb+Jp16e/WmwoT5sy7Isy/LT6F+2JvoXtmVZvg+eV57b5Tmm77rt5d9J/1H+Dvh7b//mex724be+5FjeB9/DrzyT/I6aL9YefQH4E/mrX571Ri7LsizLT+KRl2f7R8Gy/Bz4Q/PumV3+N9P32P7h/nfyGS9N9+fkx9hncIFXnsnpv2j7jBfkX8Vf+/KMTdv/pX5ZlmX5yTzy8oyfZfvL7bL8HPZ/nP0Y/DFF7xzvfoGy/Hz8Q/vd7Muzj7EvzxafyVd+pvneJcdv5a/+L8+WZVmWZVmWZVmWZVmW5Yp9ebYsy7Isy7Isy7Isy7IsB/bl2bIsy7Isy7Isy7Isy7Ic2Jdny7Isy7Isy7Isy7Isy3JgX54ty7Isy7Isy7Isy7Isy4F9efbF8C8H/Y3/2gv/Qsdn/Msa9POZf7Xjs/4Vn4npn+Z9hc/4p7s/Auf3T/oXsOirZ+id+/U38e5/cpp9+Nv/pTq/Mxmf9S9d5b9+ZL9/ys+o/ZfRXuPdP3/ezXfq+4p/Pe4jv/P0vzT5m0H/o9/hv+Vf83umpmW54zN/xvn909+v/L579693/0n8lL+b/nb+tH14+uXZn/TD4ztqOX2ZTVr88nM8+oXnL6WO/nJmnutf0QNrmbjTywOX6z6A+PkHO/fyweyY+Yc9ffyKX9TUwOc7yC8fe/II/oGsjld+YFtT4vl1XJF2j55nsY5HtD+ahz7m2SD2I7rU4rjSlH8QZa7vovffPX3lmcD3nbWhx+8l9uPRs0JdqYPrV+r6KOj3Wb367rsCv686L9nv6Rn/DvKc+rydvsPecYZf5d3PwEfI829P7Nkz4MfwTDTkuFp/hFf0PYp1MPL3g6/4Xnj2uWfv8nuO6zzjE9hkjV3nd4IWz8fdd/ir++F5dHzWmcqa7qDerskz/1k8e+aW76V/jiWcn48+y5wDn7l8FjiP/T0D5PHZYfyU75BnmX4Gf6SPn9GD3/ps0s+7n0OP8Mp5/onsy7MvrKUfbB+m/BR/yOY9fB85fBxS/YzjD3Hu5xcnD0V/2XwG1jhxpZfP9Mu+cK12+mJvzGUM4NovAK6zB5+FWvl8B+/68qEPH/0yJP/V+bk6T6zlntCbR+shproZV2grPU+43/XcnY0+k1cQK+P1/DugxlM/Pgo9Oe37R/AZfxU05Zn7Dq6++67A7509vaL7zRn97r5dndPPOMOv8u5n4FVe+fmD3+m7yjpffbbe/fOxQV/+fMlaXtX+CM8+9+jLM93zCWze8TvBZ9DfKVe8sh/kyT5xnoj3GTxT02RLjdMz9S4+O/7yXq5+jr3j2SZGfr/yXDDPM0L+/p5i/dFz/pPg/Pez/44+voNnfx78afyUfXgXD7888xedHD5cNCTv58PKnAPtmg8tB9x74hd/xusvFtZdy4dEX78I3KTWBqdapgePOfeB2MRTu/Wb03ECu65HMh6oMXv50cN35Xf3QGdtV/1mdA775Bqfj5B6pz0hTvc+bbi+6tPU20StDiGnsV3r/US7a9pNedTg8IxB3s86rvpiDP1yLfc49THQn3EF/9QkbUuM6dzmvRPk7v7dceeTtYp9mdCez6v9SujNI/XZi4xnvimHOvh0CPfz7NmD3HPGlCvXpv0HrrOmtMt+c+39PGN9HpOTxtaX+XNOTjVwL/vASH3cRzu47lBH5kEL93o/pnqYcx/ISS7uGT/jatu1MwDbvJe+Yq2Jtumb5H30QT+z+ifMU0P2ceJ0PvDzPsN+AT7dj9N5pe7ed+5D5mZow3XWwP20yzX3J9eT3Nes7wri5X6ZQ3K914Bcamzt4nlN7blPuW/T2c660q9h3Rz9bLiPXcNVv/tcwF0t0H5qad+pFtcnWvvVuWXetWS+rlt/fLz2/tVZ0o7ajHkHOtAzkXmNC/bOkbURL9f0AeYZ07Ms2Qf7mec5a89+c/+Z/UjwnfZeWEvN1pN1dh3dt+xPztWYPRJ73HQfrsgeoJdhbu870Jw1MfCH3m/vA/G8n32YfFq3vqJP9gtN5stcjNxT99814b73iHXiFNseijnAmhj6ZW+ge5p7nX7Zu6yDkf1InfiYv8m6GerqfbnqCbCuZvKQn7l+6sm67sCXGlPjqUaGewH6ukZedFFfxuO+e8fIGKx5n2Fv0p7hnpBzii/M1aQPn+bEF43E0T/1NGnHNWTNjomu4QRrGVPd0nuQZ2yqB/uMh43YP8CGOf6TLXj/Ks6fwMv/5ZkNF+a5kaz1PGO4EWAs5z4k3Ac3XJi3b24O91yHzAWpA1o75EOEb/uQL32Yp8YkYzUdF8zndWt7lKu83ZOEWrKfxHFOvOw32pn7pUTM7AO+1nJH62VuLK5PesEz071sTjbkzfjZH2t03rnoBfoEX9bzi1pYy94K/tp3T9MHnZkLu5xz3Xsj6M8aO1bbJ9y3Xuvv+riX+3fi1IMrWnvTtUD3sSEe6+i5w5rJwadjij31UX97mBhL0KMmY2Xt3EvNrDnvPHzqy2fGgbTNOMA18dir3K88Y1PfJWML8dKeODlvPerlXvah6yROaidmnsWMBW0vUz0ZixidN+3TVs1J65rArzUQJ2OhXf1dm7DuPsGkJ2uBqX4hR/aMa89HxjWPcbFjji10HNa6Z9bTmqdaMxdrqZ+4mZu1jIcO453OxB3dM65zj3OdXJkj1/ospR7P+6lvk601cz97xhz7CfzoZdvkPmR9V/1uHeL9Uy3GEObmmHwbNGW8JLVTX+axRs9SXkP2uDUS134Zx56rOWM1xE2fO3p/klMu7ls7mqyFT6+h+8J17nHW2n2w9+Znbk32xfNgnkf3I0kNE/bTXICOrPNKm3NRR9fbsJ45JM/dFd0D9E35sOs9yfjdu6yn14jF8JwaR7tJd/qz3vvhujG1dW6f8WOe0D/3BZhnbHkktnHSjljMjcn9XCdf7qH2oG3jfXO3Hdfd16wx6XqtK/cha5sgRvYBfwd+xOf+MxATf/uUfVGja87VoK9zQEf6OLcu6mUuXGcP0tczmHRO4nJPWGsf5uawPuetJyF2a3Pufp/AzpoBjTlPWjPXnhXz2BNg7nrX49ye6J97pq+1dy5t0eH1VZw/gZdfnk0NSZs7ezbDTeO6DzGHxwPUsdwcmHwb8poLOt4Ugzn3IbVIrgMHhbgemIT7aZu0FkEza6eYd+DfNWXM7McdWf+pV9bQ9eReXTHpBXTiP60lV/1PiHPaiyTPzFQDa8bpmFda8Huk9/jbR+zRA93/tAPs3KvWPZ3j9J/WwXq0O9X3SG9ZT02PctIm3Re42gdisUZv04/79jrpHgC2nRO679L+0vfT/xQrydrz3DZTDzP3SV+Tcaa+C/GmXiZdX2rIPFMfqNPz1nWjyTVo/16XqZ60TU3guZC0nTSznv4T+LWG7AtkbOK1PeT3Bkx6ruI2bStZs2TuSYd6p35nj1tPrknqmjSmvtbKtecGjafar+gaphyuW4/fSdmb9svvr7wW+qAvn9Zx59d6E2zROPV90ql94rq5syaYNGX8Pi9gnsl3gpzYdf7U3v2GzG1OyR7nNeS57N4Btp1LWEMLI2Pe+VifQ7ju/hGH+M2pn9yz9rwGYlsrOjpX2mdf8lqe2Y9ksk3udEHu05027FjX/oQ208jcJ7DLurjufeMedknH7/q5Ns6pp2hnLTnpxtYYXKNJX+zNhU3HzPy9j9N5nHoAd7GNhS8a5crv7nlgTD0hfuYAa5v0T/aSNcCk99QT9Tm6t8aZYt7RusBeTPHSfvLtHkw1ER/ddz2c1jsnOtNG7Qnr9myqST13ZG735FGmvNKasbUH3U/IWB130kX9xs8apv6mbZM6M86fwFtennGvhzZ5Dd3A3IxpY7D1IHQOB0y+0PqYC/PUdjoY3IfpULKe8R3Tg8X9zJdMa9yzV8TL+SMQ76RFqO1KV9dn/Xe96rxquWLS6z313em1T1c1A1pPvTydmamGPM/ETF13WsyTfTRHDmNmru5/2gF2J93TOc57HUu6nlN93PMcTOg35bhj0p5M59L6W2f3BT97xvVUw1Rzx5Hp/lXtfV9bOOWgF9x3WDv7f+rT1EN8zc1190qIn/mMM/U9aXtAY8ZiCNfqSb1TH/K5yHMP0z5679RTmOrJWKkJ+lyk7SkPNtxPvQl+rQF7+wJ5RgBNzPNe9gcmPR1Xm+kcnO6jNWNA9ulKB73qPqRva841yRomjZk/9wd6v7EjxhTnRMe4y+G6e2ge7ps7B+ttC9mLPP9p63WP1JOwZi+vdFpf3pfsd+bve+mXteCvTw50Tb5XeH7Um9q5tlZJHeaU7DExWBdiWZ85k+xJQhx8Bb9T/uQUT/DNWORRe2I/m97jUx/41E7SPvvJZ2t+Zj+S9JuY+mNPegA5prXsASP3amLqx3QeJrQ7PRfgfmWfpvjMc6h78hdssmdXuqnRM2BsPolPDDVznToc5sEn+6W+HuZI7mKD+5o9ZV3tgh33zd+kTvvC8J55erCevRLs7VHTZ5frtr3am0eYepBQrzVo17oAO7RwX/sc2k++3QP61PtMDOKz1rEZ+k++nbN7xjX3ktxnfLtHk4+oyWHuzjtBnvTtvMJa5k+N9KJ7nH3peiZdWT+2xpv6m7bGyqHOjPMn8Cn/5VlyZ5+bMW1MPlgdKzn55iHpQ9PxuL46GKlFcv0O8p1sW0trhanGE8S66ldyqoH8WW/WP2nJOFNvuXfipLfPC0z7kKDj6kzCqWbins7MVEPq65j+AM4f2BP2WfvsQc4zV/e//a50T/3Ths+Mm9zpg7uaXZ96/wiT9qRrhe6V0KO+zxz/Uw+ga55ywtSLky1cxZ38Wn/WmfvfTD3M3K1DPKeScU49boiNLSPr6fpSQ+aZ+pDPRdeNJnIl2vCZ9STk6XoyVmqC3uu0nTQn2Ko/mTRkX+AUG232geuMP/k8GhfaVrJmyb3Ja8gc+HWt2ePWk2uSuiaNqa+1TvkBvdP9iY5BvVc5iK2NewWtLZm+U7IXxoS0nfyuyP7Zg4wNqfOu36IObCdNWQu5yDnxbD2Q8VLbpLNts7bsA37ocGR/8OFecqqJmtMXppjNKV5DHLQyqKc59ZN71p7XkH2YdKR97mteyzP7kUx9S+50NZO2RF/iXuWdcmS/rvBMJcyzDubdI+YZ/+oZuVrr2PRjOjNgHHsC2KvFHtzV3nt+pa+5i40GYvVZmfyYc/+U31oT42N7dX6or/t4Za8WmfROMZ8htT9K6wL7MmlMJt/uwVST8e/qndY7pzWLsRNiEAummiYfwC9zZe7O29CDzDPllc6fttOZyvWOO+nK+rG1hqm/2vrMpK6cZ5w/gadfnmVTgeurA9HN7AbmZhjL9d6MPlxJxpE+RKynf9fS+dDBXJvToey8Jzpf0n2yF/mlhnb1Y9vrMvkKerP/xsnc0nuFnfWTo+vO+lIr4MuYuNJLvs6DbepqjJc1cZ171+vSe0zu7nmSPWqtXJ/qSsyJXdp3HZmr+9/1YHfSnWsJNsS86m3nIU7Gog7n1uOZUEf6J/hl7yfsVcK8e5E1nGpSj/oAO+4xTvvWNadu90xfcqfeqxrxyzrStvcQeh+51r97zaex2g/SlrWOSz18Zh/xybpT+wlssG174mR9qYe1qz6krqknqRmMQX5zNJ5d14nB3LOSmkD73Hdte62ZNAK5u6fqFnxTh2QfuE4fromTMM9eXO0ncY0NXFObPRL7bN3YZZ2ugz2yZ3wyP+171iesWwN+qd94wpq54FRv3u/6mu4zGlIjvrluza2l4yT62FMgj33KvrQt97W7Az97aZy8B6n7rt+Jce5quYox+SbEz95rr97U3vuKb8bOvhnH2NzHf8I4CX6TvbVmf4nNvY6RnOI11tt9YG4tfHoNxM09bX2sa8916uR+2k/7an+t89H9SKyne6BudPQa+bLO5CoXsGZNU14wRpM9uMrTa9SSedFunKTrsjf6Ja7lObAW8nnNJ3ZTPiFn9pmY2OMnV1rA85mc6myeiZ01W5vz7rt1Cfaeq8T8fHaMRDvz8cn8VCP3c639Iffqo1Bj10XeUz+xzxqzL2q88m29XSf1tZ6M2T1I7H/SOdtm0kt+c+Cb5wAmH0g/e2Fu5/at6T4Qq/NK50+N1pfrzE/1aJ9kHdk/7vXeaNv1cS91ZJw/gadfnlE8Dckm5T2HcJ2b2A3MzfCaA2Scbjb+rjE8BNOmQtoSV3u4q0V7YkMfbkm9jEkHtL+Htof9uorrwZzALv0c0vdzfxIfBkfqn/rN3F5B+lrrxJ3eXs8enujeptZ+yJv0I5dnZqqBtTyjqVX7KY82jNSW54/YrLk/mav7j712gN1Jd+5rave8nfoCXS9kzanJPJ4JfLXLYT58O7ZkDofngM8pb9tN+Bw57Jn38zwnkw/olz082TasU7+2WdN09iD70n3o2iT7Y7+5zvOTcbWZ+mpvyZW5Rd3pI3keuM+ncK2ezDP1gThq5HPaj4wHaJ30JrkX5Ceu5yE1gb1x34mtLVgr97uPqTdBb2vEPnXlOtfeZyS5Zk8S5tmf7mOT8ew90BPvM+wHEC9tey9zr7Q97Xv20JhcZw323JGgP/eHa3vZftZAno4D3mdkTPC+a+YQczXdR/2sO/uaZxEtxITJNveNoV/DWvYSu9bOPOs99RubvO9+3dUC2VsHTL4NcdIvtbb2ts245nLgZ48h1xjq7zML+Fl/07Uax/u5H9I918/ceU96LWvN89H7zb3UgK7sQ2qhR/hrT/7UwLW2xnl0PybSNu1P/e6+ZR3oyDWG8bi2JvuYusHamzxz5jiR+swDXucwZq6psc9U6sq1vK82hvtmjgnjmNPnJfcbJu36ZG8S7qd9x5RTbOynvQXPXfa6NWT+U+/azxw5PD+5Rl7iPFKT8btO/N8BGh6Nq+60z+fztBegb0Lu7AG1Zq8hY3i+cmT/3TNyQedUn3BtbCGGMfE1lkw+YGwHdWVu4nC/65P27bzCeuZvjXnOGNmftu1+QNaPrTVwr7V3r8yJH2vqzDh/Ak+/PPtMpo35k3hnfX/aQfxK/vRz9lE4T3d9wSa/eN/F9AX+t0H9+QNx+Tw4w/kL20+Es9DP42edkY67P1+W5Z7pOdnv8WX5+XzW77J/Ovu7wbLsy7Mvh1+s8i39R5j+qFoeZ7/8Zx7pi/+rz7sht//rxd/K/tH1dfyGXqMPnQyfjXfrJq45jOsz/urPqWX50+H3sPy5tc/OsvwO9uXZx9i/n5ZlX559Of2fqC5fy2e9/Pnt2JdH/jDfH56fw6P9X17DF0a/ka84Izzb+zNqWe7x52aO/Q5flp/Pvjz7GPv7/7L8sJdny7Isy7Isy7Isy7Isy/KT2Jdny7Isy7Isy7Isy7Isy3JgX54ty7Isy7Isy7Isy7Isy4F9ebYsy7Isy7Isy7Isy7IsB/bl2fLl/A3/MMSyLMuyLMuyLMuyLH8G+/LsF8G/cuK/6PSb+ci/1sK//mbtP+mfgf8b/vVU/0Wxr+i7e7z/CtL7+Mr9W97Lu/fub/2Xsvgfa/gfbd7Ju3r5t+7JT+GjP8N9Nhl/+u8Ay+N8xc9b/kVXcvzJfMZ39hVf/T/qs3+nf5mXnwd+t/yGf733K878V/Fb/+OOn7oHnOWP/j33k8/VH/vy7B1Nn2LwS9J3PFiP/rBUc2vML2NGfiHr4/jsXwTJYU8f+cNh2odX4Qsya5400MO0mfJ/9Bfv74Rarn4gU3f+0vIZ/Z945Uv2pzE9r9/13XG1f1+1t1/Bn1SLvLum/L71Z8IjtG1/b6vzs/7YefW7Ib/THn0O7+we+dn1CO+Ks3yMj/4Mb79Hf0d7hkd+T7kifRmPYt7ui8+549m+YY/f9D1h/xyPPu88o/qcnld1P/Lcv8rdd3bqZTTsca5Pe/4ZZ+2nQZ8+6+fJBLm+4nwI+3f6Pfxq7SNwhp79+flM/+/O/E9l0v2Rc0Bvn+3vu/mqPXj2u+cjZ0+6JvbFnzlfVe+JfXl2wXdvTvLoA+1DnLb4Zh095zp/QPf8nZA7HySu73J9xi8KGa/7AfTvkR7wID/7C+R3Q61XP5ipnZ7IVz0Hv7GXJz7jzH6Uq/37qr39Cv6kWuTdNT3yffsI74rzKOTKnxvP0t9p7+C39nL5f/noz53et+/4PeUKbD9y5nlW7En3hZr93cHvpkdypO30LNq7Z7/n6H/ugdobdDNY/2ysdarlTi9rj2j8Sb9ffBbTOflMPJtfBfvns5RcnZ+Pwrni/D/DM/3/DM1fwaT7q8/Bu/iqPXj2u+cjZ0+uavqqek88/fKMg4Vgh1iII5uFD3N+SLieP0CAddf6h4n3GTbKfKnHnG5uDuyJRWxz+cWQunxormJkba/WnXRvte0eZH8S8/GZDz/3Oi/r3Gtb4P705UFP9DtpSZ2ORH0yaUu6J9hL3k+9rfPUrwQ7/MA+PgKxGdirxTiCFtcYMvWeuf1Bf8b2fsY69Q4/bczRZ5XRWnudnFfPmmQ+xonWYE3Zv7yfORlZLzmZ219rOWnpc8HgOjU9WtdVT1ozA8iV8dGTNuQSbJlnX+yJWDejdaef9aI56fxp864eWkfG415yqkNfa7H+jIUvnGoxt6jTOomd+5X3vWcO8T6jaxHup51M/Ut9kLm1U1diLY48H3k/NRLbOfZZmzH0y7W05VMbhvG4pj55tYcJNsQT/E5aAXvX6C/r9idj5X3Bhzo6Z+bjPkPtd+cM9GXoBxkHTnbC/ewzNaQd16k746VG7Jhjy1r2J32mswf4ZU+0Q4/3Uge2zMnpOvfy2U19kLYM6yZO96b3OP2yhsyHDzk6r6Qtw/xZI6N1MsT+MvATYjFX60lDgp0arnBvX+GqLzLtwx25T0KcvvcR0EKsxHPHZ/a/Yd19Ynhm+GSe652DuWvu5+m5SVrvo36ey9TUe6UOB7bSe8C1vel61Ud8Y536eHpewJy5nqRecrXGpGuTZ/cq17IH3CdHknr0Z6QdNlNsyP6pv5/l7p96IGMz5LRfknl7/RQz7zGsO/vK8KyqwXlCrWjo+pNT3/TlHmvkZzDPeNzL3rGW6M+wp91rBvqJhY17xEi9xMo+4GN9QNz2bz1J2jHkkThZl3ZXe5D2xM86sEmmPUl7h2Rs7YG4zMnveudKX4Y18Jlz7PA97R2wPt2Hk8aP8NTLMwUrhkYi1AKZC413o224Des4bqpwzZp+wpy4YM70Sw2umwNsaurknrrAwwqnGOZ0PeM9U3eirWsdm09rn9Cez7bl2jhCDejMekQtjfqtz5zcB2PCVGtqFHyy/xPGSpinH3Gso3XeQZzsF37MieE4xeI+6/agY3GdvsaGaU+Zu1fEInbuHf4nLYJf9oaYOU+9E6kB3Lc8J6mra2aetgl+gn/OuzbXPS/qMC+2zLOWKy19LpwzJONfxbrribGTSUtqZ44N8Jnx7IUQJ3vFPH1TN2v45nMn1pFr7c+8dT/TQ+Zq67rv6shYwD3XAZ3Op1qInfHbZuoN9tYLGaPjTaA3bbLG7p967Ae1PLp32asEf+3Nl/Xqg87MhV3Os7dtO+XOOqgPG2FuzXn9KOTKeFdau2buM88zaazWmXWmXe8TdszN2TVprwZien21J4/0Ju2JQeysIdezL8A8+5B9AeuS7EdDnqwDuJf6U0v3zLnxicM8z1Dm1h47YuSaPYW7GljjHug39dzeSufM2iA1CHGxE+bmuso90fmvICe2xHek1kdIrSfIYS8fZfJBX+v1HDxDa/ZM8dnnICFX75NzY+Q6c2uYzoU578g4nofuw0SfHTXaMzSlr/au9x5kb6Z69b8Cv+xD98W6hPjqN749U39qFO7lHmecSXvGwS5j5hqf6s1ryPqJkfkldQBznzni6Q/YMXc/EmuwF4CWjM21+qaaG3T0+lVM4Dp7hdaMgb3zSbO4l/bCXlo7MVIHc231TR32Uhvn3Q/jp05gbr5Jd8dXrzbEap+MqX3nUE9CLu0ge3EXB325X5Mu6T46ty9Tja2r+5Fga2yYcjnX3zqIrQ7QHqw5damj14Ac+gJze5TX7+Cpl2c0KBsqFJPFw51o5jYvG5lko0TbqXFou2rspLPJGu9ivFp3MtWaWu42Pv3blmvuJcaeakAfdTfTfXyN3XmwzVqnXFPdTeedepE2J/2JNo6EvqROz0H3EHKPQFuYdOSZmurIHk79Ilf73NEayY+2E72PqVmI5749Yj/Rdq1zOhtp0/ZwpWXaD+bZC+I9UldeS/pOuXI/J+25ntdylRudnotn9mNae2cPpzrc1yl31jH5NtnHKV73uW3UknQ9WTOx1PcoWcfUP9bs9zN7h99dfyDryXqz19B1Y2fv2jbjSPp3rKz71R7ClVY+vZbsa8ZS13Qe0q7zQ9p2zqt9g9Tfce56Qx1q4Rrf3kfyZs/lmZoktSZtO9Wc56bP0GRPTPdpyus+6ut69v+qhtYAvXcnup+dp9eha0ibyb7RxvEoaMuajJNa7rjrC7V3Lx/BPUzQlveI/Uy9YI19ntyjae9PpO10TumLcbueyT5BE+uM6fy0fkajbYKdOqYeZy96/a7ej5yf1jjltLbprE01TFCTcSbtuVdN9iR7AFlv6uMz7WDKm/Eyj5z62bG6j5A2bT+RPYK7mHDX/6zvSkPnBvsx+WXcybf3aYqBj9pZyz5n7Xf5hbkx1J7k+Zh6m3quyHrv4qApY061SPdxim2Ndz2ZfJvs0bSHrp80c2/SknEn31wXY1HDlOujPP3yrIUB9zw4kg3Oxktu/KkgGsFaj9MG5wGe1tHZmwhoyfiPxni17oSYfT9zTbGk13o+5SQu2qeeYGsNSdYm+BLDa/uhbfbupEP/E52XGK0592rSeYW+6qCG3teTzrZtHdOesc5a7xNkj6a9AfIR46pG4mjDSI3MyX+i9ylrkqy7cznSXoh7ssuYQO2pA7InbQ9XWqZzwTx7kTGvYjG8lvSdcrX2Pk95Hqa9Jx5xzd1DXz6zpkmrTGvv7OFUh7Wbu8dVD6D1mWuqJbVA2xC/9yFj5xDi9b2GuOlrHVP/UsMzewfmsWdgjhzGzFx53iDtIPvfthlH0j9z55BHepikFsDvpJXYrQ3tfpd0LNe612nHdZ4jyB6wlusd69E9gbveGBuwJQ6f1MC1+zTlZGRN2QdgPvmoNWnd6uqhnj5D3SPImL0Gud622U9z52AdDawnvXcJ8TuOZH6w30n7OmCyv8J+Zc4TrQ3yGXiEq76ovffnESYdxHL/YDobd2Cfcfu89byhVmI4tJ20ZG+w+6h2c8J0Hk6aJ9vc89YErfnUq5N+czLSN7l6Xq5youuZ89rPuM/0pD3rhvRjmDf1QPphl/3kvv5g3h7GQ1/XwnrvEXQN2KQu0X+quaFGewR3MWHqf9bNMMaVhs4NxOG+fj2MO/n2Pk258XFfO7YDJt+OD9mLjC15Vuif8WXyEdZSl/XexUGTewVTLdJ9nGJbo3F62JPJF9penZ0bev+b1mJNWX+vAevmz2GfiNn3Psq3/pdn3IdTIdmoZmpc6pvWJ53Ms6ZnYrxadzLVmlqmWIINOqdBX6fY6pjiTnXB9NBkbK4zd9Y5+cKkrWnfSXPanHJdkb2e6j/pTD/IMzPp6PWuw32B0z4Iead17qWm1kh+cp9IDZCaJWO2/Qn7YZyO2zqnnqdN28OVlmk/uhcZ8yrWXU+mXLmfaSu5Pu29WqfcySP7J9PaO3s41eG+XumCk2/2LXNN8YiR9m2jlqTrOUHc1gd9P+uY+pcantm7hBjk1T715zxzkYd80n6pu20zjqR/xzpx6mGTWuBKKzEZSfa1Yzlnfbrf18Kc+8Bn5sx9e2ZPkqveWI97wjX2xDEW8clzArurmu5o26x5os/QZJ8xu2eQ+2g8bDLuVQ2tAabzAthm/7qfnWfq91SDTPZ3nLQ2k1327hFOudR9quuOSUffuztLDba952jn/jRaO755LvKcTFqyN69oT9vJL3Uk09nJ89iaINe5zvW7ehNz9zoxUlNrbE2ZczprUw2AHfqFmpxP2nuv8pxkT1IPqJ/PvJ+o5a5nmUeM3XSs7iOkTdtPZI/gLiZ0/4mRfch+XWno3GA/rvxg8u19mmJkv1mb+gyTb8eH7EXGljxjU28nH/D8SNZ7Fyc1wVSLZFyYYhvvKg6cfLO+1Nm5wfVTLu6Rp9cz7uSb61dQZ9fwLE+9PDOhYplnA3Ijs5ncZ57kxlNwNpdrYppvYmpcHmBgnQ0Q9GQe6Gbj82iMV+tOrNV6jG3uKdaJtkUPscRcMNXQc5kemuwfa7kfSe+NdP8nprzM0484xp/sE9bdQ8l4+vOZ86m2rst+ass+5DrXfX7M4z7Ze+atMzmtcy97Q8zUcDqD0v5dE2Td2D5yNu2j4JdxMyZ4Tl3vfrU9XGnp/JDxIGNexbrrybROPPdLLZmb+dXepz1rXbtwP3Vz3VqS1vHuHrJuXfqr5aqOqQfMuS/ESv/W4hkS/Dt/xgPidd6JSR9k/UAvtZv6lxrwe2bvxJzYpb3125PMxVrmSjvI+tq2a4T0Z23qTZM58MkcSff6Tmv2gLjMuQ8dy56RWxtIO/fNnKwx5xPMKfgxJ/Yze5K0zsQ114mNfubZF+5NsWGK33VcgW/H5l6fCyF27m/3BTJmn4dJG/Ou8aoGc2ID2k6aW6/nSLr+qR58usfimTrBevtib07z5X6Ldamle3K1T8J623Tc5uq8CTbEScjTvbb2qzpd63gT2GSOBM3Za661NUfWnL1p7VyfekTcrIO82Aq+xgXmUz+ns0NsbTuu9mrK/gJrV/Ump/XuLzlSA2u5T2nPdetjnvbCWvfIWiZtaZ8atLVnqUdY5960B8B9c/OZupLeD2yZX53prAENGZvrq5qbqbarmMB11p21AtfGvNJg7fa9zyJxrvqWOaFrmXKn9q6rwTf34dQr9WdsIYc13D2bSfoBedR6Fwe/1Ml190G6j1PsrjF1JVO/09d1dfLJ3PVp/1Mb9tbVubJ+YK33jnt3ZP36ZD2P8NTLM7ARjNw4xTiyQMSlLWSzgfnkm/kc0E2FPohcpw+xcpPAOI5nY7xad9K19qHoWCcm26yDkX27qiHJAyd5mMmbcRjWkNcJ/icfmfJO+yaTfdN5u+arvUj6vEznMuP0+cs8xGHd88Fa2+dzwpi4O9OZM3VK7iN1TzV1TK71YZzOatp5bdyOCVf7MNmDcR1qmc7FXcxTrEd64hnTp/eznxf3Haa9xya19lnI3Llm3ak1yRrlVPezPbQOe8HIOuFUx9QD+5622gPXrknn5tNesEaeJn0Y6mitJ9IGTfpP/WsNj+6dNgz3B4jlfWKz5v5kLnqRftjnPmb/21ZdDPez/fHVhmGsrI8h9ClzJKkF8DtphTwHrqmzbYF5aoG2Y25M4jO4J8Zg9DlLX+xOe3LqTWP/Mz++U/8yXvrwmfVJanVMpO6ka6BP0GfIZznPdsdknrEa97mfj6sa3BuG+dTYZH5zyVS/9lln18Ac3MMr2jfz6T99N4B6HWmHvtYuvX8M+zOtMYRrn7PEve6Rthk7+3dVZ9fo8NlK+vw1mZ+42qo987NuTyB9r/S6liPpPmWOxDhJn8fuTevJtezNVC9x234iz6v5hfjp1/uReslHrFMe7Rj4+UxN2llnQPef+/as9YCaMl7uNSPpNfNC9sZc0zmdagB9GdYLJ/tG39TkPUbGBDS6ps6sjzj260qDe9n1J6e+6Zv0Pk258XFfIXMzMqZ7zIDpHDBXc8cGYqj5kWczMTeDGGp7JE72TfurPZApdtYIGZthfUAs7tkn46WtOvm0Ltev9t+Y0Hvb9RNXP2Hde7mWtgw0A1qYT3274umXZ8sy0Ycc/BLikOYDsSzL30H/0F6WZVlehz8GGM8y/eH0Dvx97918tM5leRV+f9m/XV5jfwdc/kT25dnyFqZfyPzS5Bcfrpdl+bvYX5yWZVnei/9j5Ufg+7j/l/934P9Q+k5eqXNZXoVnZf92eY39HXD5E9mXZ8vb4EuSX3Qc+7/YLMvfzf7itCzLsizLb8IXt+9+Ify3sb8DLn8i+/JsWZZlWZZlWZZlWZZlWQ7sy7NlWZZlWZZlWZZlWZZlObAvz5ZlWZZlWZZlWZZlWZblwL48W5ZlWZZlWZZlWZZlWZYD+/JsWZZlWZZlWZZlWZZlWQ687eWZ/zIJn7+Jz/iXQP6Uf12Ef87cfznzM/5p87+Fj/yLPb/1efpK+Ndc6dGf8K+6UsNvfMbQvP+q7u+Bn0v8fPrb2HO6LO/lmWfq7nuH9b/pd8y/9fvoK/f56szx+7h/2/yWn4fv/B3xT/g9gF64h7/tu8Pzt/xeHn55ll82PXiof8of+8/q4AuEL5J3cheTfv3rv/7r/8yu+Qx9j/LOL+t30Hr88vzpL5jQ+OrLs2fOTMP5eccZmr7w3xX7Wdh7evIbYR97L5991tyLZ88VfPQsTd+t794HYnVNzD9zr3/zWXoWntVHf2mmJ8+cyVd55Uzf8Rv3mF585x84n7UXfxJf/Ywk0/fxV/LMM3X1vfNZ3+/fuTd33PWOXk0/o/H5zGfys5956v6q3xevzlyv0deP/E5Er+jZV/DO83zqjfW84wwQv/ea2Kc9eZaf9nw/o+crz83yOXzovzybvvi/+we5PKtjesBf5Z0xP0Pfo7zrS/Rd/LQvy0f5SB9/yvOU/KQv/O98Ll7lHS/PvoPpTE4/Cz7K6cyz1x/5xfZRPjv+T4Jnhnof4bd+306885z+LXzk59bfxnc+I6fvy6/imWfq6ntn+nn4Dn7y99dd76Z+ud+fxWfHl686s1dn7l1n4yt/J37neX7m94CPQnzyfBb0/bf+ffqT/pZaPsbbX56xxiejHxweJtcYpy/QPoSZzzwePoZrec9hDrR4L3X1A856/iAn9uR3hTGJo29+UbGW8+6Ltac/w/x8Zp+tMbVmDVyTI9fzSyfzYGOPcwi5837uIXN1uSd8plbvZ5yMkba5lvcY2E1fQFljrllTxrefEycdj8Tpfecz+5303nce5+TwzJCbeebJfjB6/51jQ48yb9pC7o21dT8YkLEhNTByjZzMMz5xT3RvtCVG3rcvCfdbS9L15P4wd/2j57hzqz3tGfan4zOk9wyf6Xy0f+pJsLVn+DDPnk797HoYxMc/tTHan3XXyHXCOpvUe0fWwTXx0Gm/cpgv77lPp/2D7HPW0z5obt32S/TJvWLdfNlXRpLaPUdNa+1eZr8YkvcY6sl4DPSLdnxao7Vo7310eM/a3SPn2HS+7JP2ju51r5l7om3llD/7ZlxsO4f1A3Hxy9rpX+bI3He+rkGfPQa2Exljsum+MoifegDfPHesZf2Zh5F7N5E9TV3ZH0b2CB/m5HWdPNxznpqx616lrvRjiD1RS9fmWtsx7JHz7BFk3QyZYtmXab+zDnDPsiaujcvIPkPXn72DXMM2a8m4rgt5cp4QwzzWJcbkvmSs7A3DHuQ9hvHbPuOqw7WJ3PfsHXrYx1w3p3if0b1rWEttQLwrn8Q+Zj57lhoZPkN5L2sj53Qf0ifPX/p0rcRQS9NnKHtIjN6/JNfIccqT/gxypi1xmPtcej9rYq21ME50XcSXUz4+tWfN+kV7h7D32OqPXZP1elaIrU73Eruu0zXouozZ2qz3qobsSfc66ZwMIUbeT63MrYX4TfYE7Ivg08+V8fMewxpzDxnSscmdmrKOSevy/bz95Vk+AMw9RB5amWII9/WDtDVP+nLtA+Z6PjSsZbzUxeFWM3Hy4eF+PrjMc/2ED4w5fFD4hIyjrbQt69lTYI5N1sg9feyBc7+gMqb9M99E+gA5Uktr5zr3BZinjXN7gzZjkivj5xrgm/vY2lnP/eJaPfYk46WO5ErHXRw+UxO+zLOP0rbMW697TD7PjH49b19zosG+2DPnky3xhDXn+iZTbGMBc3V6Xoyn7ok+Wx2b9dyDBtv0x1Z7Y9lb58K1vRTmaePcWuiB8bunzs2XPZOOT6zua/p0TOw7h3oa7vfZcd69STon3PlnHZC5G+53X4B49vIKfHPfyNX7CN2bjm9N1sDcOL1GLO5Zt3G0a93dQ2omNvaQ69zr3jnHL2uYMFZrsv/mlo6ZusAa1e5cuO5+M08b58bNvcjagfs5n/Yt9TG3Vuyyd6y1NuF+1+Q8Y0rXLWiZ6lcj/cWv59bUua98+UwNHfdUKz3RDtKvYS1rxzd7So7Mk+vUlHul/hOtmTjktk57wmdqxi51OleH/kKOjIedebHVD/IMmTdrAnyzf23nPHPiQ73QdTNv38zJ3HyuG7fxPFmDc4ZkvN4j7e1t9gNYS+0ZC9rXmpOphvQjXvYLXGdkb9CW894b7DOXc8E+5w3xu77unXM+M9Zd7xJ70uCfMU5YF5+gFufS/Zjisz713mvXuGfvqatrzfmUR7CV7mHvT/bUnnXN05mDPhvE0nby5TrPltjDK9SW+bJHU77eG9YyBvM8P6lP31OPwXq7b87Ni13OiZl9SE2QsVKTZN+7BmLjO/lNZC7AJ/2Ig41wnfkafPER+yj4Ms9eZLysDbjOPSC+84zdPZ3mGWf5Gbz95ZkHC9hwD2MfTMA+D79Mh9B8U5679Sa18Mkc/9R3l+cKYyaZM6+7Vpj0Jbl+IuP2w2dt4EM87UPeP/U1baY4XV9rwf7U0+53x8KXnH0tqXnSn+fzitRxF2faG+y7L3Bl23nStvsyacLeXmXPpz6lbZN5J9+MndeCLzH6Wlq39F5DapliJcTNnqf2SWfma19oPR0De/dk0pba7/ID18aY+n51PiD1NGlLnrZj3vXDdM6u/B+1F3RhP42MMWGu1D3tA/cy/6SR9dwL9so4vSas555OcQVbY3itL9etWbIerol/xVQ/c+5D19Kapz5cndvuP9zFyHPa+VMrpC0xvRZjdxyY7E9kHVynBmBtqnXKwdz6ez+Mk2Bv3CtfsMaud4p7onucdI1cWx/X9Bp/86q99UjHS7LWZNKXZyivYdqD1NJ5Tlohe36yeyRe2xBXzVf+Uyz87Me0ntBr1hPmuQcZr7WA/Z9yYYtPX0vuzemcqfFUI9fEdh+w7zzSGrqe1CNp0/Z3ZE18qlGs6653DWvYT2PqYYOOrHPK7708C71HXVPu1VQvqD25i3uidff+cG2cKWbnTTpW2nK/94a1rgvsyRWTtswx5Xv2rGavHtGEHuJjl2ege949xPZR3VPdVzXIqddNam/dkjZ5PTHVmjqueg6neiT7YWx61T1qna1j+Rl8+sszHyQOCOs9psPchzDzTXmIcbUOmZPhQ+KDypgejB5d90Q+JEIfzJkPKfG6B9m3KVb6y6TXejIedI98ONMHmKtNnyb3Ku0l16G1mFtYY+7Ifnes9OU6bYV11rpmaC3JScddHPYmNQL23RfANnM4Jr2558TPWidNaZ/6smfS50kdDtcm34zNZ5/L1MoauRLiTb3Bp+9nrilW0nHtERCD6x7uG9edGz25r6kFsjdoy7gOe9O+0PGzbxlbrs4HTD6StplHWotM5+zKX/sebS/c775P8SewI3Zy6smV/kmz52zyF+4TS650o8n91wZ/4H5qJrc6GGoB7Lw/aco8kj0hd8buWKxnTcSa7LXhuvdvipGa8pzae/Of9g+IyXUPYhsnudoP4+bIOrw36WZY35Qj66eW3L+sR9L+yhfwVWfqwPZUK6jbkT1OWMs+APfoLz7k45ORPZ/6D9bT58i1zgXUbF1CPnvR5wnbrp0cxs6eCut55lKbeaxJO+l4k13bpH7WMp8D/ylW1jutJ9P5Yp59znho6T1w3VxJ9ppr1nsYm3qpu5k0Eiv74ycaiGFM4DrzaQ9cZ9/b1qFN20+0rzXlngrr1HfXu6ZrFOPdgV3WMeVi3vvR8amHezk8a5M/oPvUB8HvVDtar3Ke6pp6djpz0LHSduoXsN6a+vy61w58Jm3pN+XDvrWnZq4zj4P8rWki99ZaQP3e6x62bmPksFb8+ix0DXkuEnyNl/oS1vRXd5P50n7iqlbIWJL6pvXsM8N+GJvRZyPtcyw/iy99edZfBiewzUOY+aY8d+usZe7UwidzD3M/jBnnUYyZZM68Pj1wrS/JdUFrxsm4uQ9wqs0eeP+RfqRNXkvX11rMCdTkPkLuK3Ss9M1rSc2T/tYiVzru4pz2pvsCk610nrTtvkya0j71TX1KW+KmplybfDN2Xgu+xOhrOfWm9xpSyxQr6bipfdKZTJpaT8fI+HfapvwdP/c4Y8vV+YDJR9K2zxJMvYfpnF35T/YnTrZTryaoJ3UYzzqc977id9rH5rQ2xabHpzNgHD7NjS1zarAHrGWM07nq2mWyZ859cJ9O9PrdXkz9vYthL8A+Wn9qhbQl5lQzdBw42Wubunsu3O9+qYk4XHeOrL/3I+uRtL/yhdTJdY6sPSFm9rR7nGR80Z5Pa+Yane6rPW0NUzzJWpNJX56hPk/EIFaSeTtPaiUO+SR7fqrpKp60TcY91Q1TrKx3Wk+omfWEee5Bxpu02P8pF7b49PXEtI+gxoxrLtbsExrJwVz9xMucraHryVon2r5hPWvImvhUq1jDXe+aqVf26Y7snRAvtXHdfdAvuerHaa1jY9O1T70Ca9RWTc47Z/Zwism8+ygdK20z7gR2rj+yL5O2zDHlm85qas7r5hFN1stI2+559zBjP9KnrvvRGoQYpxzo8Jy3bkmbvJ6g36daofV2zl4nXtaf/cjYfGbeO53Lz+DLXp7h42G5ow8dfuYzT66zdnX48lDrr30eaK5TI/fV33j4s14xjjnblriZP3O27dTr9Bd8rNkY5s99AHvQ2vt+xgTy2itAQ2pre8jeQ2tRKxAv43Od8bvu9AVsMzbXxptqbi1ypeMuDr6pCV/m3RegL2mbdJ6svc/EpCntU1/3DNI298u4rk15pthZK3PjEYdcSdsLtqyJsc09xUqw7bPTOrOOZNKUfYGsG4wJ9mmqCybtHT/3OGNL70XuIUw+kraZR1pL0nXd+Wffr5jiQGs91dRrXDPsD7GzP9L67Nt0Nlyzfj6tk/teE4/5lE/QQ259sMUve8A8tenTEGPqXeslR+ric/KT7D0Yb+oNZC4hvjVC12RMePZMc52xE/Kax7hTrZ2TeMy7DuhaIP291td+68M896/rgcyR1+0L5mJMtU1kTPVmj5OpXuboyHzEoNdpi03qJceVRvxznTl1EZP47k/3GDv3GbDvPGnPGnPBV50dC1vXzKsOYT37N9kRJ3uTe3nVlylWa8zaGu5nrdD2GQ8taa+/+dGprdpSO/OsM+k+yVQjYJ8+xCV36ss+Atepp3N2PU3vU5Pr6jZ+awHW7fVd75L0E/KmPTYnrblmz1LnlBd77BLssn9J1gNe82kf7HfnwyZ9RXshN3P3izhZc/ZEX/um75X+jJVnJeNO5Lp7eTpToE3mw/8qH/cyLv3KGPieNHYfJ7Jert2zriftoGOnpmaqi7n21JTrzN0/mWIIudM+64DuUds3bc911tpz9Ga+7hXrDMFf++yj12rruA22p54vX8eXvTwDDhY2OU6kTeYzT8bqg0ZO18DD6WDdQ85nPwBZmw9M+gKamE8QEzti6ZeHnfvmh9TLyB6C983d/qAehg+pOfHTF3KviKMfI3Uy7y+b7Ef2CU72GbO1uDeS8bHLHFkjfu0LrjPogWTN0lqSk45H4vS+49t9ke4/AzpP7rkxZdKU9qlv6lnauu7AzzWwNvN37blHjNx74uCfYHPqDXEzVtY3xUqwx0bf7Be0TobxuW5N+GctXXf3tfuYMd0vhr3t+FyruWND73nuIUw+kraZR1pLknsCj/gz14eRfZPTfmJv37DpXEnmwUdbtHg/13vNXva5S125lvfR5n1rMceEcczpfrkvYkwGPubkM9eM06Qu/BmZI+thZH+zN1O/HOZOOyFengU1iHUDcTIeNabWtAXtc5ir1/A9nZ3sETmxw958DnWnPSPr634Tz3XW3D/oeiD7ldftC/gSA3ofO65MNRF7ImtxT+xr7iG6uNegX/9T7xPjdPzUwbBmwC5t6VfnSh/WOl6S94lrz63bPgj5tCfHZJf7CL2X5DEGQ/1TrK43fRv3OmF+1b+Mx8jc6nEQJ3vd6wzrpt7TOev+gHukVmOnVsDXXKylnt6bvuewxklHYj8d5LOm3lPApvU7uneinZqEXNaujbEbe8dQl7bed2Q/vWdNXS9DXb3mfbUx7GfmgKuzgK3+Xhu794fr7GHWjS/jlKdjpaaOC6wbOzWBa+2TdL9S15QPshfYkyc15zrDGOa6ovcAe+K5f9bXdh0799uRGr1HbJj63jZ5j5G9TlhDT0J8/bqnk32T/ujkU1ijF67nGmjPME/aUh+1QffRuNn39NXPft/VsXw+H3p59p14eE4P1FfBYc4vlWVZfg77A2ZZlr8BfmnvPxT4Rd0/Rpb/H/qUf7wt38+e1b+L/d1s+Y38hJ8dvHPwRdryvezLsw/AF3//srosy89hf0FbluVvYPqFev/HvZl9efbz2N+n/x6mF/3L8hv4CT87fsJ/OLT8N/vybFmWP459ebYsy98CL8v4znPsf8kzsy/Pfia7L38HfE/tPi+/kf2OWpJf9/JsWZZlWZZlWZZlWZZlWb6KfXm2LMuyLMuyLMuyLMuyLAf25dmyLMuyLMuyLMuyLMuyHNiXZ8uyLMuyLMuyLMuyLMtyYF+eLcuyLMuyLMuyLMuyLMuBp16e8a/X8S85/Xb8Fzv3X6W6Zv91kWvyXzhbvg76/m//9m//M/s98CzxTE381poaavCZ2H/t9L1cnZ+vgvw/YV9f+dn0FX38KX2S3/z98u794ne+R3/vo2f07ifwzJl/5fl4hq/K8yjv/Bvlu/9O+C0/Q3/SMzLx6pn4ad/lfwrsCc/YsvxG3vryjC/QR79E3/lD7lme+eXpK2g9/tD+7l9K8hcj9DH/CK/4JvYlv3DfFftZvvP8Psuf9ofTR+phr767B1MtclXTs98H/X3ylaDzp/yi+ZO+L97B1fl5BmI8epYSfB79+f4sz/4B9tEaIPvYz1auvQL1PPoMqiHHKxqmGn7Lz4DpmX3Xnsgz34/PnssT7/jewd9zescztvT70e9sYub+PJPnK3jn72XPnJPP4LQvvQfPwFnGN8er+/euZ+SKV/b1FV96k7UZy9HfqcxzPffPfXN03zlruf7o/mI7nZM7uhbGq2fhGaj3N/xMWpaJb/svz94Z61l+2i+S3/1D+sRP+8Vo+sX6u6Avr/4y/FX8tPP+DFOff2s9V2fmnTV91/fJT3o+4afpeZV3fed89Hv9M5874hL/UT5aA1z18V099uw9wrvP6VTDb/nOnHrxrj2RZ74fnz2Xn8kzZ/4ZW/r9kT++4Zk8X8E7/6747mfmlX050TX5vL3y+8JXPCOv7Osrvt0vzrvfTcZ1j3gOmLve89TQa+TI9Z5fgd1Hzkn3pev5bMjzzu/1ZflKPvTyzAefkV+a/UuJ9g7X0t8BfGFgQ0zuYQfOGZmPdeb4uJ5fdJ2HLyoe1rznF4VfVg5zAzkyFnHIiU/G437GyRjdC/NmbQx7lDaQNfaav8Dk+qO03xQXqMveY8Na1so19TvPfUpfbTJv2kLWSh4gp/cc9jv9UwMj18jJ/HRemu6NtnzmffcsQXdrRpt0bNe6P903R+omP3Nyuu4+5r32E3KQb/KHq9z6uobtpIf73HOOT+J9hv1MewbxgJxTfGGuJn34NCe+5CCO/q0nSTuu5ZE43meoeWKqKfeg5+TVLtdSC8Nect096X1N7fYr15PuCfnTNus83ceHOXWzhlY1Ze6sgZExIHvhWutheAbRK92DXEMD84yP/4S21sJQN3Cd++t+pT0j9wByTX+wvsT8krH1c+4wn7oYqTthTd1AvtwnBmS/0r57rda0Z7gHz55P7OVuX+0HsI7O3ou0yf5kLEif7L8a71Br6hd6k/vRtr0H/+f//J//e82wBuzQlnVkPuM6so7O0TpZwyb3kXueUUbWANi7psa0d5CLWNjk/qQ+yHj6ScYlTve08+YaeYgt3adcg+yvA5+O0znV2/eZC7HpxUT2Bv1ty72MC10Lw3xpTyxRn2SejnfSmrGzJ1c5mXeNE+ojt7a9R1MvGvKljX1JDYysMXsBXGcd2uuba5C6zGPepPeA66u4Cb0gduK+ZS5jMbLXXONvf/BhTtzWD64l2GXMRH+GNlmbY4Jck0336xnwm/ZAcs+n3rLe9yRjZxxhve9NZBzsT3vRTH3JGrjO3vsdxX3v9VnzPsM45nFkP3u+LL+FD708yy8+5j4k+aWobT8o/UAlrHEvvzCIl/Nc98HumD7kXGd+6S8580pr98vCuOCXkzbOrV9tgF9+yZAv5/joJx077Y2tHtbMBejteBPWaRznQlx7jWbignbmcJ6+XE++5GLNObQtQ9DgXF/1whTbWIC/Ou2b8br+RFvXOjafuSeNe6J/7iF5s37WrvoDmRuYEwfwzzn1pTZiZU8b1tufuVzl1jd72Hqc8wn2VtCa+phf9blzZv+AtfbJmNaXOVJPQmztIP3u4qDJmoG11iVd07QH2c+MY97sR+aFKXfGb+3Y5jxrwXaqw7ObZ4F57i1x3CvqYT21GkMb5xmX3MbkM+Pn2qSHtY7t/gH+WSfrxlNvxhNt9e3Y3GfuHgJxuSfG1yZ7DqzZd20T7NWqHuG+WojhNWRPTpzycc9+OFcDn+oF1jIvc2udNGS+roe4OadP5npkX1uXOnoN0JX7wNwauZ9rSdpdod7pXHX8trXn6XuqIe2IyT1hLfvFPM9h50jwY91anfd+GK9zZ43adj0Z37OoDbEyHnasC9fWpq/5nKsNmJuLT2OrLfuU5yrr6pqnOK7xiS/3c9/wyTnXmVuswX5Yv7YdJ7VAagHWGYKvc3NJaiJm+k2wnlqom5iP5LTP3b+kbYG5sTo/8+xF0vVwnbWbSx3ZC+A6c2Gb86wR24yN/oydmFeu4janPUqf9mduXZMubLmnTfbFvfJsQvvLVd6uucEu95w6nd/5nnjEL2tJvZI6ku5LxpHux4n0JT9z/awh+y9TfXk+uG5fauG+MLe+vE6mvsjV2rL8f+z97Y0sSXptCVMFytAqUIcWgT9GgpJgAGrQAgxADRojAP9fgApQgdaAOvB9V02vy303zT0i8uOczFN7AYZwN3u+H4uIdKs8lV+ZNx2eJbzRfDM9eiOl7CNbV7Dum5s3HW++hHs/SLCvbJI24PQGTpmWh87vFEt/8EjnfqoV65mH15Ixd/xcP6ojnPxe2SV/bZ561zFi15qlbn9pQMo2GeNJN23ntRC/fclr4b5rC9jpmDKWk60kawen2CVtneROvjKWvAZtyCmX5LSOPnV55PtRneBkwxxPeyn7eNJtn9hIGWNPWMcWpH0xnkek7zs79iBtnnKRzgkyj6tryfy6/nDSSTretAdcmyvXKStt45QvMSDT19I2oGOhTp2fZO4nW9mzU/8y5lP83J/qeJLNWPJaOi9wH5xiTx+n2uUeyuum/SLXthrk7/wB11lPc4BH9WndpuvROeT6yVb671jQs6e91n4hZYg/5ZNTz0/oI4fxt42Op3sAnQO0HPkqc5JPvycfyTM1wwZywFq+h3Ivn3RP8XGP3kke9PEot7yW3D9X15L2u07Mm/MjOyeyLpD2klMOKdt6XTNrdUXav4uJnB7ldZVDc+cT8HOyc5LNej+qRYLOVT8lZXqda+ak64yeObYvaHnpHO/sNic/4Pyj+mVfJNcl/eR110Qe+T2t3/EeXSHWOz3qkHmf9sepXoBezuMnewhZtztS91Rf7ts2dF3M1/fCyX/HmTbI59Rb5k41gGdzHOOr8e7DM95wfoDkBwWv/abIN/bJVn7gJcjl0O7VBwXzok6+efsNi05+IEDmcnqD5zqcYsGvdtE3Foe0LUhdrvvLPWPqnE+xnMBnxuPQVtrFl7059Y77rGHmlLqnH1Y6f/waC8O1k27a5jrtQMZ6qkvXTrDZ8+nrZCs52c3YidP8GNo65YidlHWYK6+Zd9sgZmK/4rROPNTuke+TbsdzqhU2sG9/etzVuX1mj4Fr5pLsR/ZRTjpiTA5939mxB8kpFznV0R6Adr3O/QGp3/WH1JdTb7Wb9YKOPXW12/sOma5PyqDHddI2oGPpurOOjsPcT7ZSl+uuU8bUOUPHIifZtH/qCfLdE+WMPUkfp9rlHuD6FCecckAPe10vOeWX/oDr7EvWH33t57AmrQsnHWM75eA6trrWd31l3j70mjn0SBl8OZ8w3zmdyDo12MhcWrZ7AJ0DtFzXw/hz6PfkI7mqWeaTNtqPA066p3y4Z175xnVG9yBryutd/VhTn+vsBWQdWVPWuNxXj+wIa+jlEHNqTjmkLNdtk2GNuTZOaR3jzXyhYyJH1pk/wXz7kmd9An46ZzjJ5h5oH47cb9I+TrETo3GynrXgmjnBT+pj27h4TV1oeekc7+w2nZMQJ/Pa7qG9zFdO/pDRT9bhyv8jv53zCWTfqnui+5ew1ja7/0AMp3q1XWxlD8GePCJ1TzGf4oJTzfN9cOpVyzuEXHsOiIE5eyKn+ozxHfjyv3nWHyCse//KBwW+nE8bcNJJmZaHzu8UCz7Jk7XMtXM/1UrdvpaMueM/xXLi5DdJu+Rvb0696xjTdur6Q2V+SKcschlTrp1003ZeS9biVJeunWDnruePatx2M3bspm7aOuX4yFfGBW3jlEtyWkeffj7y/ahOcLKh/dNeSk667bNtaDvBBrYAXWwkJx1AL32l7zs7r/bxVMeM6epaMr+uP7QO1xlfx5v24Cp25tGDtnHS0W9fS9uAjiXrzmvmmrmfbKXuqX8Z8yn+jkVOshlLXsvJlvvgFHv6cD1Rt6+bqxwAnc4DkL/zB1xnPTOHU32S1n11f+Z624L037Gg53uj19rvHfQ3/Z56fuLOB7mkjZbtHsCp1i2X772TfHLykTxTs7TBmvVuTrqn+Lhn/iQP+jjpZl9OPSJO+3h1LWkfO/h1ZM0e2QFsoSfZIzDn5pRDyl7pCT6yH8SW9tL+szG1DXlW/s4nIJ/1lZNs1vtRLZL2cdJNGa5znWt0pOuccbUvaHnpHO/sNic/voew0bab7Iuc/LUf7fPa71V45PeZuDKGjOmR7hX076TnfOdxqm3vGdZPNk97Czlif0TK9Z6Dk214VJdTPs/G1P0QYkmbJx9jfAfedHiWH57c+8bMD1Zl842WsqcfengT9Rsu3/jq+GZ75YMi5/sNyzV2xdiN7fQGz1zhFAs2sNVr6KW/U97qAvKpj73U75zbH7K5Lp1nk3YzRvWSjBeyPql76nvKdq2RdQ3az8l25koO2uu6QNdOmMs4ta3vk62ENeSFHIwzYwautXWqD3ReSdYP2kavN/hPeeLL3O58o5v9gvZ3qhU2rSVrbUNOe619tkzaFnyYQ9cfTjqQetZV34/soGsd1O06yDM90C42c434WJdn8uO6ddJ/5g2nHkLaMUdtAPfWC4jLmnQMcLLRsWR+vKZ9dHPvcZ95p66+0ja+tHfKuWMR5rClrrb1TUwZFyCLjFgPc8eXOtrLeLg3lvbftrlXtmuWINM5w6lXbYdrawvGbD4Zb9N+25/5ZG1ynTq9ta/I2qerPLt3Jzr/rI929ZN0nRJizXiwmbLpQ65ySLmW4fqqNycfSdfzlE/ayF6dQDfr1PaBe+PFVtrDj/LGoiyv3NvPU19SHlvabluAH/PiOu0kaad98ko82M08mUNOMufEnKy3eplD2m3aLnGaE2Cr6yVXMSGvTsJc54jNV3xCy4uy6Zv7Z2uRtA+uMw59Zd3tMbCWvrhHR7CnfNtmvuWl63Fnt+mcAP2sFzG3jCCXsmDs1rjrAvjF7lVccOfX917aTDqu9NX1Yi1lM/ak9cBcT/QaNvMen/g+0WvYyntyyZgTfNh/fLYP7p/NLzntFWK466Ggd5Jrmxlb12+Mr8zLh2dsdjc5I9/QXOe9Hx6OfgPzRmLeN/vpDecb3IF933x3HxQnPek3MLCe8v3Bf5LvXDsW7PihZq4MfYlfDAz9cK0upD4jMWfJWLSdthJk0y7D3NNu9sbaJtynj6xP6hpP1jdlsxaMXAOuXYO0DcbmyL6detS1S9BNW5nfyVbCWusnrDtPTto61Qe6Lgzj7hq1jazJKVfq17Gm/zvf6iYdz6lW2Mh6tv20aa3sc/s0P+E6bQM2jBnd3DNw0oGsHYO89P3ITteN+a6DYIf4Uj57oL4gn7JJ+jVWrjs/clHOa31mvSB7mHqMzjfjzlgYuS/QYy452ehYsu4n++kjY4XumTE4rBdkztKxiLLpL211XJLyjLvaEWvGg0/XyAlb7TPXJfWw2XspY0iUF/TSX9fW+LXX+TCyls5Zp4zfa23ZB9cZySt9ZT3zYo25zMU5hzH2fGKMYDzpR7pOTfbHnJXtHkjn0HLGI3e9ufIhXc9TPm2D+/RlnJB9h7YPWVswX0bLWjOGcdg/yHVG2kU2Y7vbV73G0FbbaZ+SdbEO0jknWTN9pWyuM7JGyDtPz3ovoGu9et9kTKnTPUg6R3jFJ2Ajay/I4jtz0o5w7xrjKtaTj9bNPQ65Rl3SNnPEJ/ZJsi7qprx0PR7ZTdKH47SnWsY6ZF+ENeY6/oT703yjviPrr/2rfqWe8UDXC31zcN+d6gy9pv0cGQ92c8390fvbkX3q3iT4yFokyBqj+ybh/lT3rktDPCefHac54CfnofPOfIE5Y8eXemN8dV46PBvfDz6Q+gNrfD5XX1hfkasvyTHGc5x+aP3V2OfE8/jQ4MPT+PXJB0F49HA6xh8F3wtf7fPw0fPRV/jO+1U/R/b5OL4zOzz7xfmKX1h/BHZ4NsYfhz/C4Rk53j1ojP/m0UPZ+LU4HZb+ET4TxniGr/p5+Oj56Ct85+H/uzxLvAK/pedvAI7x3djh2RifwA7Pxvjj8Ed5UOZhI3+7ZpxhL6xOfyz4DOD9kWOM8f99Hn7XnzH3nfc5UNf9Ysf4ruzwbIwxxhhjjDHGGGOMC3Z4NsYYY4wxxhhjjDHGBTs8G2OMMcYYY4wxxhjjgh2ejTHGGGOMMcYYY4xxwQ7PxhhjjDHGGGOMMca44MMOz/iTs/z1jF/xT+p+B/xT6e/9i2/8RRzsnP4yjn9N6rP+vPCd7zHGGGOMMcYYY4yfwcuHZx6SOfxTs595eKbtqz8XzLzx5MGL81/pMIbDLWPt8Z44PTz785///PeZt3F3gOXh2UfU8xSvvl/ZQ9rp8R1wf370YSQ1/W61GGOMMcYYY4wxviovHZ71wQoHFx5+/MzDMw91HPIVD8/EQ5/3/qbYR9M9/iw+6rDPHmsnD9O+Op9xeNbvQ3x89OHcGGOMMcYYY4zxR+KlwzN/o+V0iOVDu6+MPhjKNUba8SDB4QN//xYNo/HwTFkPfrSZB0H9m19ibHkQZ/zeM5K7fLi/Oxi7OzzzAMthLczHgyLvWT/ZuzpUzAOmXuvDM+uFLe1lb1hPP8Ym6juge83AX/uG7L9+k64JqGM/rvpk3Pq1dl2ftI0M92mT68wp5eFUg+4Ng7nTmvUwLuNlMJfoq+fBmM3fmK0rcaOf9pnLelgj+KhagDb0/X/9X//X76+p3/GOMcYYY4wxxhg/gjf95pkPuYkPvz7s5sEEuO6DO3LcQz8Uq+thQus2KZ+HB9o1Bta00T47/swVruS1l/kA13nQ0Hgg0TL6NXdzMwf94NdrbLW91uOea+XME1JP/7zmNWjTGujfe+WNHZvcC9f6PcXR/jI/770W+5J21GON2LQHzHeNlAXjkqucOkb9X8lLyhq79QNj0r72kDW2XG/clwxjENfMtf2bi/fKd730/ZZaXPnWF0O0Z8+V0cYYY4wxxhhjjPEjeOnwDPIhl+GDs/M+KPfDMdc+hIMP4ryeHoq59yH80UNzPtR7jY4xGGPiQUT7MP60Ay3P9VU+z6C9tAGP5vIAhWFuba8PHuRUy5zzwEN984euiTLach0b1j719UNMxms9Qd+8ntZP6Ec577uGwjzr0PmcyJxAfetqTvb9lRqc1q2p9q0DMl5f5SbacBibvvEL7V8917Mf0PKv1KIxF/vWutD6+HuU+xhjjDHGGGOM8dG8fHgmPtgyeKjuh18ftH04VrYH8ur26AdrH+qbfsj2EKDnM2bH1cO7ssxDH1yo30P9R1wdhDwzZ34MDy7anjKuy6mWOUetuHaYP3RN9KGtXLf/p0FMxmv9Qd+8ntZPnPxkrbTTAzofsR453EPY5t66KmvfX6mB6+k/e5sDGXPp/XFF9hJdY7Vf7b/7mf0A5e3JK7XI+xzaal1hDj/6NpYxxhhjjDHGGONH8ebDM8iH8X747QdtH4JPpJ0Tj9Z9KO+HfB/umffgAVvg/dXDuzZb3hzy+i20PXk0Z26Oq/g8CGE+OdUy5/LABFtcX9VEH9rKdeNUtun6Q/o+rZ/Qz5UcOWQ9zQk6H3CucyYmUN+6WruWf6YGp/WrvoE1yXwekfaM1X61f2Vdz36A8tb6lVoYu76811brivP6MrYxxhhjjDHGGONH8dLhGQ+w+fDKwywD+uG3H7RdPz38KuuDdeNDfD9Yiw/pPuSD/pxvH+pcPby7rnwfXCh/ygdS9kTbk7bbuXuIkNfItr2uCTKnOvQhhv5SlgFdE3S4N9Zez1hPsJb5p2/QPjECdr0WYzT+Jn2YKwM6XjAG680a98ZkThlTyr9Sg649qK+/RPmsWcO6sbV819fYjLX72fJd61dqoa6+XNNW64p6jLu8xxhjjDHGGGOMz+Klw7N8kHVIP/z2gzb4cJ5DfJjOkQ/SOd+omwcOHhzkvDEyeBBnXD28a9OH/dPBxV0+Lduc7Enb7ZjMx3vkT/Y8/Oh59RzWANTpmvHaNTFOeg29DtznOPlicN2+gbhTpjnts+SUK6+5lvFC+lRe3649c2Ak3OfIWNVnaMM65CDPuz0jnW/LZm4dq7naz+5H1/rVWmSu6DK01bqJfk79H2OMMcYYY4wxPpuXDs/GGONH04d6Y4wxxhhjjDHGj2SHZ2OML8szv203xhhjjDHGGGN8Jjs8G2N8Wfyno/7TzzHGGGOMMcYY40ezw7MxxhhjjDHGGGOMMS7Y4dkYY4wxxhhjjDHGGBfs8GyMMcYYY4wxxhhjjAt2eDbGGGOMMcYYY4wxxgU7PBtjjDHGGGOMMcYY44IPOzz729/+9vtfxeP1M/n3f//33/2M8TNxv/+qfwnyO73P/vrXv/7Xn/70p7/fje8O/fS9xfV74f35ke/R7/Le+NXeF/TQffHZP2eM5/jo99b4MfAe4nPsI/hV98B7asRfCf/zn//897sxxhi/Ek8fnvnAcBr8gP7o8IwvE9bfy2c+uPBlR5w/Gur37EOi+X/UDz7jbfzqDw1377OPfCjnPffeHzLv4vkI+9Lvu4/6TPsO/MiDmFc+D5/hve/Vjuczv4M+kld61t99X+175tHPF0D8pz5Tg8/M46vU6ZkafTSvvLe+y/vmGb57Lh+5Z3MP8Jnz7B60hsbB+/cjvqtfieGO99Qoc/moeMYYY3wN3vSbZ6cfyn/UD26f+UNLP0D8KD76YXF8Pj9rr/wo7t5np/f/z+RHxfOeH6a/Oz+y5x9d51ce8E/05/Nnfgd9JK/07Kt/nj1T81MO/lzyWXy2/Vf4UT+DJa+8t77L++YZvnsuxP5Rn7Hv/XyVPHD6CrynRl8tlzHGGB/Hhx+escYrI788WocvW+WufsA/yfhDS/rpL278tp6kHsMvR+Ry/upBIuVShuvUx48QT/v1B9ycY6jX9qR/QL6zDVmL7EdiTR1XPzCc/HQ8kD9MYYuaZT5cq8fIuFhDN+PGRvpGRtIOw/pB1+b//r//7/9Rg4y1yRgY5th75VSvq/5B6uv7Lo+U7/hTx7qc+gTtI+sIvbd5bTovdOSqXuSYctjwvuvfsUvHnnVAJ+1z7XraP+3F9A2ZgzbbN8M9mX5b7mpfGJNyzCVpI9eILetjfYnBucyHa2udOpk/9hLnGdpKeUbmnLa7J9ybp3lcxQqnOkv2hWHuwL11ydgEP4y00XlnXAzJOQZ69NVr5zsXcc+lbNYJur4ZG7LcZ3zuK+NIkLfW6onybadzR99eZJ2f7QEj/UL6uKuVMimXdhldP8GHOUnX4I7ef9TBGDp35rtvGVfK39Ui4815bF/FjW/llOnaMbI/0nLUJ8k195F0fEAsjMy3ewDdQ4Zc1Qod1jJf5jIH1oRr4kp7d/mddM3RHNIW13CVCzbSZr+HsJ26knXVx4n2q1395HrbIS7XyJPXU59AOWUl4+zaeW9vpHPOtaxPxscg/rQrzGdMJ16JAa7WuM59kH7bh7k4kLUHr8bTtWAgD1w/yn+MMcbn8uGHZ/mlnR/6qdNfJieuZJz3S1W/zAPzGUN+AauLTt7Loy9m1rUF5oNO2tGuMaGXfjtGv0yF6/STfs1XW3e2T31q0EsZcrnSyZyk4wFiMF5r0fcM4dr8rWXfm5P6+ks76OR91+YUK/edE6CrT+ges8bcibv+oZN25cpe6kLKMZ9rcpUT89YVUg47GRd7IPNNsNF7BN3U73pxzVz3IHPo3uIndTJ2/KuX8XS9Tva91+5VDVIXUha6DhkjttOWWBd7aEzaxZ75u+Y99vIemFP3lM/p3pyIlXvBt3EB9+bTuULXmnv1tZ32uD7VpMmYAZ3Uw07GzXXHlnQdjM06opt5cJ32sg6AHfTV6bonymb83FuXzkV5baGX9ymvbIK8trNnxJg5IZP3qQfmZI1Yzxw6bq67ZtrjNXVPdN7AvTZOuSbG29Cj7O0V6ttn/WXfwXnrcrJP7jnHvXZyDRvWrHXw0XaBelgTQM97czC2xnVr3PLY8rrzpH+dEzCXNonFtUabCfq5N7jXDzVD3vy8137nYyzWWvnMr2unbOcBzLkOafsqF2MH40v/rdN15T5jFPx1nbzXT65nrNZB0OU+c5XOQbCt/Knu6nRdOmfsKNv1Ie/MoW21/BWvxKCsNqmV9WfeHNHJvpx8uG6c5vJKPN2rtAus5f0YY4wfz4cfnuUXG18IftCnjl8mfjGduJLpLyLgywf70DopTzx+SQkxqdtfkMkpP0kbkrbaLjFl/U76CbrYgI7jzjY2r2K+4lRfYb7rc6pL1vlkj3vmJfdJ5gonffJLfXlUG8g56pN9kFNOkHGfbF+ROXHd+QDrysgpjoyZup3iR6djO+Wafcrc4FR3aVvP1Et76GVsGUNeJ1k/yRi8Rqb10+YpJ3TQh4wXWr7XTzE84pQL990vSZ93ckIM5tP1PMWIffp2qk3G2rqP9ubJF/bax4nM+Zm9ldcnug5gnU55t09l5aST+yg5yWZd2zZkn089N9+rOJQ/9UBat/1kDboeYhx9Ddiy5lynrxOnHqFnnU65JuTK+mlkXlfgW1+CbuZkHXKu69Y1T52rfhh70navyLpd9UmynnLnx7jv7HbflD1x6qE+JGWuaplxED9y0LGA76+T76zHSbfJWp3stY2O11jklE/nfEXKnewQh7Geeox81l3Qe8Z/5pJ5d106Z66teced/ZDUP62feCWGjL3JGnUN00f7g4z1lXg6x7v4xhhj/Bw+/fDMD/7W8QuFkV8kyUnm9EWVX2zK9wBiOa1pu78gE/M7QV7ElWTubffRlymgkzH6hdp1fmQbu9roGAV9ZRxXuG5uj/p+6hf3GUvKE4u5wkk/65X5Oa5qA8i7D0/rYE5N+r3SFdYzpswp6511U8f4jKOH60DdnE+cs66nOuU61xnLqe6SNYRn6gXml2TveT3VlDllJOPL3Fo/7Z9yyj5qo4dwnfs268B19vgKfLVc5m2MOfSZscppj1jzzB0yXtH+yS/DWFv30d48+QLiVzb3W8KaOT+zt1L+RNcByAt99E5xps30BdYqOfUGTrLYsq7Y7tgz3pNddR7F0T3I2juk/Vh3Xt/SA2yZI6TvU9/JN/1Dxn/KNUG3ewwd1xX4Sf8nfy0DbZ8YmMvhOvU4xchc1grabkIcaV+b2bMT2YMc5mTOOZi76j/gO3O6i0H7iX56QO/fk+3ctx0LsI6dU24M637ShZbvWiVto+MlF98v4HqPzDnB9knuVJeMxRokyJPDifQjp1i1mb66Lp0z11dxU9t+H+Rc27rilRiI25422LBGxJBy6YNr7UnG/Uo8XLfsVXxjjDF+Dj/t8Ez8Ykm9JmX6iwjyi401ZE5kPCf6CzI55Sf9ZQhp6+6LF1qfGP3iBXS97zge2Zb+Upaev9JvkDFmrrMuWeeTPe6zRymfucJJ33q5pu9HtRH9p2zSdkQ9uLINd/1LmD+9J5DFxlUcJ9qnoE+tGCdfkrnBqe7Stp6plzrmJlx7n9fJqX4Zg9fGwb2kzVNO2LWPGe+JXj/F8IhTLsZg/Okj7zNWYT3zJQbvu56nGLXP4PqK1r3quTyqB3lcrWfOV35SJq9PdB3AOp3ybp/Kyknn1Bs4yeYeaNuQtq56jl3jTFI+e8B1ynZc7Sdr0PUQ5rDT15A5Jsyf+n7qUdo41TE51emRToJc9oFYMk7sd3yP6t9crbVte9X1hpbl2vurPknWs1E3e+j9nd30D3eyp360zyT3L5xsZ007FvD99WgvXOlmv9LXyR5rd7UwFjnlcwW2sxZZm5OdzCfjFuSv6i7ou1+Qz9gzl/TVdemc7+Imxt6fyjzqX/JKDBl7o19AJmuYPk6xZS6vxMM1so6uxxhjjJ/PTz88O+k1KXP6osofDvB39YWj7pWvjPcE8ee6+eA7Y2o/GR90Dr3eceDHnLIW8Mi2XM13X/B7kmvQQddrY9CP8Z/8cs+8ZL7Yyf6d9PXda+hyf1UbYT5reoK1XMdO1unKNmQ+cOXr6j2R+uilrSu6bmKtgNp43aCb+sh23eXUk9bveiGPnvvX/meuxMaa/eMeO+pk7Ni2/szrq22k/au4tYNc5tBkLSH9dozcn2zhK+WMCXltGLu5WKuMVXJdW9rO3CHjldTPmjbaTogn7ScnX8ndesYE+MlaEmPqtnxDjCljXQVbmQfX6a/rflWLU+2UTfvc2yN00pby7gHs5v0pd22Zl3FkjfMarIlwnzH2XiSOrMkpjuwB6ykvHYeYd9rg3txcv6J1oX2lvQY568YrstajcxVsdUzknHVMuobK8eq8eZ78AXLGCRkncN91EHt6Wu9+m5uyxJN+jI+5nG87yWktc2+6fyf9rAe2MubuD7aydknnAci7X/St/imW9kdsKZP2BJn2ewK/WSeurc0plswH3VNcV/tE0mfK88q9uaQv16Rz5voq7lxLmGN0nTKG5JUYuO4Y7DHz5sxcxsZ1+uBaPf1bu1fiIUftnEg/Y4wxfg4/5fCMD39kHflFIlcy/UUEfEnlF4o/HDj8EgPs5BrDmLXNOMUEqZcy5JlrWYeOr3PImFgD7xnYNoeu853tjknbTdZLnSZro5zkGj0mHtczHuE+Y0FWeXSzXyf9/OHDeBleX9VGrPdVjwU/2u79fmVb1GMQlzllrRnGmnPtK+NgWKueh7s+uXdyZA1y/lT3RN/Zq4wnc0Am46BurjPfaycbnVfWnhxSFnvIeK39U07dx+5P5pexUcv22zHa2wQb2Ew/2YP0gQz2sQvcZ6yArvLIIqO9rm3HC+hpH7TlSH/oMocPcc6hv5OvzJlxqg+wljFB+nmUQ0NM5JE2Wt55RuYHWWP0GFwnp96AstnX7Alw7xoj66Ldq/WMDVlzdS1rlfXXpxgnAz18cJ2+XukBMVjH9Mu46nvmwuBeTjWXU6xAjtZamYwxSd/q6d/5XBfnrLl+cuiz107z1BW/6SNpG8YqXLt2wjrmMI7cZ/SMWLJeqWNt2r/x8XrCvXC1LxnuG3yk3Mk2stbeWNDRVsYPzjtaN+lasa48PMrFPWW8yFm3JONldByScuYJp7p0Ph0Xul0b6FjEXBjIYM9c0pc1E2QzZ33DKW59ZOzuy4xX3VMOr8QAue9zvu2zphw2eBV9MvRHjXJNHsWjHUfWgvvcg2OMMX48bzo8G+M74w8z+UPbGD8CfvD1h+rx69MPTq/CXtnD0hiPyUOc8evQB1Xwq36Pnj7vyT0P8cYYY/xcdng2/nDsAGP8LLb3/ljs8GyMH8MOz35NTn39Vf/jZ/9W2um388YYY/xcdng2/nDwA8oeSMfPYIdnfyx2eDbGj2GHZ78mfH7mgdKvjIdlOfZbZ2OM8bXY4dkYY4wxxhhjjDHGGBfs8GyMMcYYY4wxxhhjjAt2eDbGGGOMMcYYY4wxxgU7PBtjjDHGGGOMMcYY44Idno0xxhhjjDHGGGOMccGXPzx7718rO/GRNrHFX2+EX/3PSn/2XwrcXxZ6DfpBzaxb/qWm/dWx8VY+8i88uifHGGOMMcYY4zvz0uHZ1eHQq4dRHDY9+6enP/KgSz7SJg+a5nJVn6/Kq/Hu8Oxr0fXqP9XPtQe7d2DnIw5LPuO9mnzkoU7C+5e4v8uB40f164q31pm9Rmz9eZKfkWOMMcYYY4zxHdnh2TvoelzV56vyarw7PPs6nHr3WYdLz/IdD8/4LPLQ8bscnn02r9bZw0f7358nrH/m58YYY4wxxhhjfDafcnjGA6lzDnVyjuEhGg9rOS9tm4ew/G0aHnhPenfc2ewHx5ZNiD1j6foYm9f5cH5Vy1fBBjEKsfugqo/shfHmnMNY0HdOW5C2gfXMSZ2eb3zYdgjXmUvGkXUGa9tr6HPvfjKOq/1ljTKmzBHSV651Hhl7k7lkbTou3w9CLq7pu3uHTMoxkOl+tZ79Rjf9Zr4M6doyzKVrwXgEutjK2Ikp7Wdc5MLaI9TN8Qhiyb6c6PqlfOeCLKS8Q3JPZJ+wg71czzpkv9y/LYdu9wSw670xNta5+/IIY2nZq/kxxhhjjDHG+C582uFZyvHAxpzkwx9wnQ+iPLx5n7Z9oBQf8IT7XL/izqYPjtK5Jehm3Fmfju1OtmH+NE4Puz2fNdBH1944TjGwlr1h3fu0jZ2s0+k+7Yj11Ccy6mUuxJF9yfohf+Vb+8rC3f6yBumrc8a+oIePzsP7E+ikfa7Rw3bqaINXyDiBe/M0bv1DrgPX+lVe27xqO3vV+aYN4+vapU3unwU7qe+99okp7XV+J5BR33iyRlego94JbRkrcG88xp7rd7Ewb82BtexB3ncdsl9XNWE+/XmvLK/Z56R1iZW5R7gfTvVmPmszxhhjjDHGGN+JTzs8ywfD1uv1hgc7H9a0fXqAe+Tnijub3OfDaOeWIOvDMeifuX4wZe4k+yjWR2AjH0qzdicf1MvYnokh66Ft9B/VKONIug5J5tJ53fUhbd7JyaMaYcv8rvbqKY8r2c5FTvLW+xTXo95lryDzzOsm4+iY0s+ptthU/pnaJ13DzE8yx87vRMeP/qn2zamfyWk9a3pafyWWzO3Uq6xD2kWuZSHtQdu0rydal5i7LydyrzRdizHGGGOMMcb4TvyQwzO4evgTHtiQcfigp23G6eE0dRynh7fkzubpwRG5Ey1rfRjGL/1wfVXLV8EGMUo+JJ98IOuD8FUMzOUwR16dy/5lPXN0DYAaZM0SdMylbTmke29tr/pFLCl/V6PsFX6yvsJ62nOcDgiY7xrDyba+javHXe/IKWube4Frc2qwadxdVwd+TrVNn1e1v8JchRjMT7BnjTq/E8ho03iIvevZdjqWhrXWyXhP+lexSMaTMfFq34R165D9AmRZz9p1rdqm9ch4pHWzr+TDtSO5s0lsaXOMMcYYY4wxvhMvHZ4BD0c+xEk/9PbDXT9U9ToPZPlglw96+eDGaz6AtZ1nubNJLFcPjg0x5gNz5klsuYbNK9mG+dPougN+cj5rd/KRvTqts5b554O0tq2Jfu9q1FCDrEOSNvO66bqnzVMsrFkTeFSjtHe1x1LmEVe5nGxb71NcyWldXck887rJOK7yhVNt0+dp/Y6uYe5Nydp1fieQQcdxlUvzqJ+n9azpaf0uFvLMXDK3tCvoW4erHqFjDGkP2ubd/mrdZ/t6Z/NuX40xxhhjjDHGV+flwzMerE4PuPmwxXo+bPFAlw9u/XDWD57oK58Pbl77EImNjiVB9vTA9orNziXpuPPh0Wv985p2yE/Z94AdY9Cntet7IJ+sPevmDqwbs/rK86otrlmTtnuFdTBv7tXLWMgp406YT1/oWYPsrXSfiLVrZDyQ8rwiL9zjQz+pdwW+Mheu0esatk3kMu7kFDfyWReu9attXr3XdvYcncw30UaSPk8x9b5P8J/5Idu+M+bO70T7f5aOpen6AffW7aR/F0vW3LqZW/ZN0nfqJhnD3V6AU6+kdU99P3FnM+O/2xNjjDHGGGOM8RV5+fAMeLji4ceRD1rAwx1zKZP48MTwgSpleQD0Qa8f3LTrAxqyqevDtw9y2k8e2cSG9u4e9FjTH/TDo7rGkHVzTdm3os+0a+1cy164Jlk/sDYO1u0vr6nPdeafegz1moyn9bNfWS9G5+UgRgZ0b6Xl21b2Ie1BxpHz9jBH2klyT2VdsHenn3oM/Z/iJs603f3qeAUfrEnHZI9OtW2f1kod1rxu8NP1bFlsnd4/jtwvcOpJyyT4a/mMKWnbXbPWu4vFWjrQtY7dN0hdYtZ32sjadV/a5mn/SOsa6xWnPBnabl/YvtoTY4wxxhhjjPEVedPh2SPy4e5ncXoA/WjuHkC/Al89vvHr8yM/C077Hd8/46DmK8Xys+m8v8L3wxhjjDHGGGO8wi97ePajDo04oPuqD4KnB/gxfhS8Lz77ADs5/YbUjzhEP/GVYvnZkLO/yfaj98QYY4wxxhhjfAS/7OHZj4I8v+pvk+zwbPzR4JCGPe/4me/NrxTLz8LPoDHGGGOMMcb4znzK4dkYY4wxxhhjjDHGGL8COzwbY4wxxhhjjDHGGOOCHZ6NMcYYY4wxxhhjjHHBDs/GGGOMMcYYY4wxxrjgww7P9j+nfwz/w/A/6v84/LtD3/gLio/Ivyz4meRfLfzKf7RifD3eukfZY3+UPwQzPp/8eeEj91Z+Ngr2n/n8HmOMMcYY44qXDs88IOvBfB+e8cPqb7/99vv1q/CDb//w+xZOhwofZftVvtMBx0c+yPwqsLe/0uFZPgx+p731o+Ez6K2fQ78qb92j+blATd+65/wrpB9Bvy8/0vZ7+U6fo89+vj0Ddh71gD7l+/KttcLPyRdz/iwC7W+MMcYYY4xXedPhWf5QKndrP4uvdKjAD+8/49DuLXynh74fBXv7qxye9cPpV9rnX40dnv1PPuLw7Kvw7PvyZ/CdPkc/so7PHJ51bV6tFfvXmE++eM/nHvfnkzHGGGOMMd7Kpx2e5QMaPxRzzw+0yDCY8wdfRj7g5gMvMvxg7Q/LLQus91rKM5CBtA0ZAyPXsME9sbt+9wN++1QWGzlvXRLmO5akbUvXx/jbVsbtg0quS84xrvK9kslaMXKvKOsaspD9E/M6yUvXFR3pe+qjvnv1WdvWNu1dgR37aw+sj/eOrhv3WYsrf5kLqCdc5zrX2kw59IzXdffPe3iUS9ch17hHl9eMNeUzRq6J/+Qr8269JOVSxjgc9hXMMdcBfe87r8476bXOMe/7s5bcT7FIrhE3I3NJOg50RT+Qe/D0fjJe77OXyHVvUzfXIPcnA/SZg9jbNqRMriHPfdrPOictq1zGzbAnOcdADu7q27xlXyLHPbG6jk/pWl7V8SQrd3Xr2BiNPq0VYK91n8F6NtjCZqKPMcYYY4wx3sIPOzxjre/94VZdf2jnB3F/GPeHY+9bFj9e99rpB+iTbeWBe+P04cAfuI37hLLStln3YfMEsqmPrPL4NWZg/qo+0HXwnlegJu0r9R89ZLBujcAaZ8zQNeE6+8E9wzhPeaU97vWLXNqyN+aYdiHrbz3a9lWf8dX2rsAmvq560PfGi16ud+0SfQjxZg+yl1xnnty7bp7eG5N1SLDPWo+T7F0u+Mi+sdZ7Iu+B+8yXe/0Se/tK/cz3BGtZH66J0drYn66NObruvXGe8mII8voldtbMAdJW52As+sZP21ZeWW2bV9ZTWvbkx/zRN37l+r519YmNrk3et2zmnrkBulm3k+3MFX3jtO5XtUpaFpjTFrCW98RhvaDte2+NkrbFNXLYSx1t6Ae99EHu1uPOX+rAXd27FtpV3/UrukfAfeqkvzuufJ3msZl7YYwxxhhjjFd40+FZjv4B2h/M8wfV/mG5ZQH5fADoH9STlG3ygeX0Q3razmshZuz3tXTckn4la3CylWDXhw+4ewBJWye5k6+MpWPlOuVPuchVXKeeQuaV15AxQcbxKK+2BRl3r6fuKVb2gbF0XHDydwJdbN35l/Tzik/yTFlyZk7fSdvgmjlQLzm9J17llVwyHriLV7KWHa+9lUf5XMV1yiFt9XrGBB3HXV6nGJ/J0f3b79d8H3Vc0LHLI9n0k7IdD3RMyJtD77uuTco2HWPrpu32A1n3vBZsZ9xykm3a36kGd/VNOi85yef+yGvIfej1Kb8rf5KxP6rbo1phq/vSteK6a3XiytdpT3ZtxhhjjDHGeIUf9ptn+cPyyU7K5w+5Vz+oK6utHP4Q3n4hbfOqHUkd1voHeOyfHjLQ6fn0dbKVtF3zEnTNj6GtU33wlbIOcz09qGSdej3BX8pKxytpi/XMMfsIGccpL9bNm7XcP5D22lfW31hTP3uFXOff9q5AF9m2/6gnGbtQi5PP7g/XbU/SVw7Iegv61uGtPMqFtVM8wHXmzHXLMuxl9g26t73epGxy2gPErd/OMdeg4+A683IdiK/rlb15lONpP6iL3c6/YxfmsNtD2fTDnPl2PNAxpXzGB+hmbVIWuM54cq110zbXKQsZq3srQd58k5MsUFvmHZnXqQYp6zj5Yz7rKcSXNiHr9WiveN9+uc86AjaVZejjUd2uaiUZr3Stso8ZR9YXrnyZZ+ZEXdrvGGOMMcYYz/LtD89Yyx+684fw9gtpO68lf7A//ZCPv/yBXNKvZJwnW0nbzbyJMXXT1qk+j3x1rF2nUy5y8gennkLmldeQ9YGM41FebQsybq5zPXVPseZe6Ljg5O+EuoyMP/2feMUnuaWsdTOv7N1d3FlvOb0nADls9UhfcpcL8lwLc3mvnPR60/F2b6/ykfYnpxzSVq9znf3tOO7yOsWY9rjO9bZNb7IP2deOC065wUk2ST8p2/FAx5TyGR90bVKWvDOmjrF103b7gax7Xgu28dGcZJFL++2P66saPKLzklN8uX/yGk69Aef10f7u6v6obqf1pOsGXatT705c+Trl3bUZY4wxxhjjFX6JwzN/6FfWH8JPuifb6kPq48MHBml5QTZ9adscT7YSZLNGyBpnxgzIaeuUo/U9xQmPHlSyviewnevqopc5IpN2O6b2k3GYV+bNvXEzn7aZZ12wra71MLbT/ssaE1Pb4t7YO68kc+K6fV71RB/G9KwPyLpZB+2QkzE0ymrrUYzPcpdLxgrEh6yc/COf+SbZNzCH9H2VP7CW61yj23XUrrEhlzG1n46D68wbWePGZtoG7okBjEXQTdvYVRayxm2bOLk/1bNzbNJP5tu5QseU8hkftM+U7f6i5xq0n5PtzBXdrnvC+qk2J9mME7hO323rUX0TdNs2+uSHDWvdNrteriufpF7X8a7uj+p25xO6R9D+TzInTrHAoxjHGGOMMcZ4lTcdnvXgB9X+gTl/UO0fhE8/XKd8/uD+6IdgbBuHP+DnD+HMscY89ENB6jNSFx/qCTLEdAK7aSvzO9lKkEdG3X5wcJ6BH209enjIYdzYzjy5Tn9Zk1Ou9u8kY70ZpxxSlhzsI2Qcxp81yb4B+q4xko4R29bstP96X6Rt4zL2rH/TOaGvXXPKoU31ci3jS5BL/90//KEvmQtDXfWUZ2Tsb+VRLhlPx8p17hFR3mGc6Ftf6N56nzoNNTjJdA4ZlzkK19YVOg5tayv7BfTCNQb3SdZMWW1jK+Xtq6Rf65WxJ3d7NP1kvp0rdEwp3/GlD0hZyFiIPdcyN/y3bWNLfTHXBNun2pxkAV9pO30Ti2vmp50cmXuStjOmzLn17a9kbzIexpVN+5iyWfdTLbpu3COT9ZCMSZDL/dJ9bLoGDjnpt48xxhhjjDFe4aXDs/F58IP/1UPUH5HTA9pX4TN6dfXQfuKjavPoAfWtvJLLH4W9v8f4bz77IOvuEHGMMcYYY4y3sMOzL8Ierv9PvurhGYdC+VD2Ubx64MTD53v3yw7Pfhx7f4/x33zW56j0+w1/fC6NMcYYY4zxVnZ49kXYw/X/yVc9PPssXj1w+oiHwR2e/Tj2/h7jv/nM3wTjc60/Gz/iPzaMMcYYY4w/Njs8G2OMMcYYY4wxxhjjgh2ejTHGGGOMMcYYY4xxwQ7PxhhjjDHGGGOMMca4YIdnY4wxxhhjjDHGGGNcsMOzMcYYY4wxxhhjjDEu+FaHZ+/9C4Of+Rfv+Gte2P+Mv174nfjMGudfZ6PO/FW1PyK//fbb7+MtfPZfMcU2471/CXR8Ldg3frZ99F9KZC/nX2dNX2OMMcYYY4zxFXjp8MyHprsHp0fryasPYR95eMbDmQcQr8bRcIjzlR72TnUiv3xA/Syyxh8JseeB0a90ePbq/vnIw7PcF732Ku99f340XSff599937y3T80z+4m+Wre3fl6ij177Ip/e/9x/xufIGGOMMcYYY7yFNx2e8SB1etjy4RmZZx58Xn0Ie+/D+VVcb30YlK92aPAz43m296/Sh2U7PPuYw7Pkbu0Z3hPXZ/DV4vko3tun5lGd+vPxLZ+X7G/9nHz1YRmfYXcxjTHGGGOMMcaP5E2HZ/4GQeMDEGv5IMQ8cwwPdZTL4cOYB3CMPATyUIiHKteZS1KXkQ943BsXcujexcH6aT7JWBjGY416HtDh3roQA/fMZ/zMp520Ac7nWsdj/fCVh03Ip1yuodPxn3I/gaw11ge62MNuxsdc1p+1E+hrRzIfY8UWg7XMj2ttMKzJe+geMvCRfo1PnGeYa8ozsCdpO2vDNSP3SvtKXYZYb0EOXWt40sHXaT7JWBjG0/llnL3PqB++Xqlr9jXXOh7rx7X7Ezq3XLM2uX5HymWM7/GRdcBOyzIkc+ZaqB26uf6oTgmyxCHWPGNJf3dg/+Sj53ufjjHGGGOMMcbP5E2HZ7z60Cf5gIWMD4g8VOVDEfc8zEHaE2TTLuve+wDtvQ9Y6Ssf4pSXlr2LAx+pm/k12Em/6mpP+8ZNjhkLdG7ea9dctUksXvdaxwPZL22L+lmbtEe8be8K7VgD8R7feW9NrZExJMh27c2nc/fePec9Q7hGtzHvHsacdA+916/5CfGmnezHKT9i0XbXpn3ryxpgyziAa+1bD8k4eg2IOWPj/mov4Cf9Ipv2tG/cvc+gc/Neu13XvO61jgfaduZ2qmPaI962J8h2f+E9Pq5qfeoTOvYRWPfePnhvDILuVV7Q6+7HjC3t33Hlq3PVR+6NMcYYY4wxxvhZvPnwjAelfCjkwceHJ2R4wDs9AKXeab3Brg+lp4dJ169sGUtfp92Tbq5L6icd10k3HxpPD5Bt4/SATN1O/iFja1uArv3Ja8mYO37sZq/vIA5y69h7v1zVvOMCYmn/3OsnbZzqxn3WDb3M7y10Dzs/MLZTTNmjk27DurVp3+D6yVfWutfT7kk31yFtNR1X68LdPoO2gT52kiv/HVvbAtbdC3ktGXPHz7U9S051k/f4oDYnu3f+JGube03Qv6tTgm6ud52B9e7liStf5H3qc9dujDHGGGOMMX4Gbz48Ax9u+mHOeeV7+JB0egiDlr97CPShTVtNPpyy7sNYPlye4mBd/zlOD3MdF9f5QAwpc3qAbBtdU8hcXD/F1rYgdbnuPDImdK0NnGK5wljssfTD8VXN069c5aOv5BQr95nvqf6v0jY6P9CvMfUwp5Ou9clh/07xY4t1fLUtQD9jEWS122uQdc6RfZOOC11sJilz6nfbuKsrsH4VW9uC1E1ZyZiyNnCKBbB3mof3+kCu8zr1CZRz6INX95qwbh1OdUq6T8SBfualDdc6BrnyZR8T7rM2Y4wxxhhjjPGzeNfhGQ9BPFj1AxEyPJidHrKS0zoPjvnAlQ9up4dA1698GUtfp92Tbq4/ouM66WaNul7QNk4PyD5oG6+5QN63LciH9H5gh4y54z/FcoVxYCNjwF8eCrxSc+ZSF8yBOubaKdasDZzqD/hHtscpprbR+QG6+H1Uvyvd7JH5wil+10++sta9nnZPurn+iI7rpJs9PvW7baCPnYQYs67uod5TbQvU7WvJmDv+Uyxwqpt8lI98D5z8sZa1zNryyn2ScZ3qlKCb611neGRDruROeZ9qN8YYY4wxxhg/g3cdnvkQ1w9S+dDTD15NPyDlw6T+8iGQe9f1r2985UMi8vlA1nFpFzoOfDD3DP1wqq5xmYf2Tw+QbcPcEmujPe3rT/vc94No1tU6ir6yjlmbjoX1q55mHFxrp2PqHKD9yqN8uDaeU90yJjjV/1XaxinG9MvaKTd4FLPr5ovfXGc+9bMewLV7q31lHU89IebO64quCbrpS99X+wzaxl1dOxf9aZ978xZ1AT9p+1RHawOnWAS9zEW5j/KR86c+pR3XjedRHU7rSffk5L9lrriS6xjaR9dtjDHGGGOMMX4k7zo8Ax547h7MgAc75hz58MS18+ADccrmQyD3+HM9HzwhffVDKHPGhQ3tQscBrDvXa0k/+EHrZj3wxUjahnVI8gE57aPHWvpwTT+pC5kvo3uKfelYsJXrCXLGoR5+GdmPq710snuSzXxcR/dUN+6zNqf6v0rb6Pyg/XKfI3NFlzn3APaUY41588Uvuuow0g84z9AmdH2yjoAs65kL/tJeriVdE2jdR/1uG4/qmva91of7gqEfrrNW5utIujanWCR9MT7CR+t17ZhT1r46qIU584p8gowxnuqUdN7KZzzdtwZ9fThSvvXNR4grYxhjjDHGGGOMH8lLh2dj9EPtj4IH5zxkGGP8GE6HZR9Nv7/7wG/v/zHGGGOMMcbPZIdn4yV4oP0ZD7E8TN/9ZssY4/P4zPf96UA+D8t47d+cG2OMMcYYY4wfyQ7PxrfgR/z2yxjjDAdYn/XPJjkUz38uymHaZ/kaY4wxxhhjjLeww7MxxhhjjDHGGGOMMS7Y4dkYY4wxxhhjjDHGGBfs8GyMMcYYY4wxxhhjjAt2eDbGGGOMMcYYY4wxxgU7PBtjjDHGGGOMMcYY44JvdXjGX2T785///Pe71+GvNfKX3H4k7435V4La04OfAX+9z95zzV8PHP8n7+0P+zz/auKP4GfuqfHrweeCn9cfvbewu8+dMcYYY4wxvicvHZ797W9/+/1hgsH1iUfrifaekYWPPDzjAOW33377/frVOF4hY/ZhzBhewRg/4uGrDzk+0vYdP+ugIx+I4Y90ePbKfntvf3Jf8d6izvJZNe+YuX7rAV5+JryH0+fUR9l+Lz/rPfgW2C+5h95Lf+6dwJ/vl7fWCh+nfdifQ2OMMcYYY4zvw5sOz3gAOD0I+tCIjA8gd7x6aHV6KH2Fq7hejeMV3hvzZ0A8/WD3I/hZD+6d72cd5HxFnn0vwnv7c7evPqvmP2tP3fEV3/PyFet1xY8+POvavKVWyNv/ky/WP+N7ZowxxhhjjPG5vOnwjIea00OF/9WeNV6FeeYYPlQql8OHCmScy4dQH0o4uHO9H1BSl5EPKtwbF3Lo3sXB+mn+xClHMGawfpmntXRA5pd1zHtksJ1+U7bzci3lGdYvZSBj6DVsnOJ+hDEJ+WNLuNdezqPHffaDa+vJyJo3rJ/iB/Nw3RgdykHnbYwZ990eeYa35Nq9gpR3mGPaZoi5Z47tq3WzPsiyDryqm/Kpc1fr5pQjaEOyt8SAXvYH+czPeCHjR4b79Juy4HyudZzWIG1DxsDoOHr9al/hD13yRs4eY0NdY2ibDEl59/WJ3lf6g7TBMGZ10r8xifMM8mHkXMaU88/Wzfo4Uk+Yy7jcW2mTej8Ddk4+rubHGGOMMcYYX5s3HZ7xmg+pwLUPOMjkQ1w+cOTDQ9oTZNMu696jl/c+3KQvhigvLXsXBz5SN/Nr7nLk1ZjaD/On+9Tth0bjx1/epyz2Uq/tZHzStlPeWhgna9wL9jL/K7CvHvLWBU732lSv7zMGrt0XSfoU4kfWNfPilXvm8/4qb+/12zmI9euRNZZXc+3ecp8xIGs+gJ62IXvXvoF79wqvGYfy2sdWymYc1lwe1TrB1lWOxiDpx3j7vnX1mfGjw5r3LYsfr3st45OTbeV55d44kc31q30FrCFrHYE5bUHa7npB2+eecSJtEZ96vKYNaw3ml+tp58of69l3uKs79vO+8+LaHpzode0bm3lkra+48nWV6xhjjDHGGONr8+bDs36w4WHBhyEfMFJeUu+03uRDCK/cJ65f2TKWvk67J91cl9SXk27mmDG3bPtIWVBe0n8/hLVsgk6uPcotr4V87G9eA9cZ9xXGQdwt3z4z5ryWlsdm5wTE1rrEjzzz2beuP2StOu/uAfHY97fyaq4dU++x1m0y55PvXG9fkPXJ69SD1u11SP3kLseOOWXbxyk/5K1P+scGa0nKNlnnR7md8sy91OvY7Vik9+CJtHeqQcYOJxk41QR6z4l2T+u5h7k+2b3yl2Tsj+p2qnuCbOt3HbCRe/GKK1/MsTbGGGOMMcb4Xrz58Ax8cOmHDOeV7+EDzemhClreh5DTg4cPYdpq8OXDDuvEBflwc4qDdf3nUF/U7WGOGXP7yRig82t5rvXfD80tiy3uc0j7Bda1zbV2JHWypvDMQy5g31gydnC+B6iXcJ+96HrIKTbu076casa4yrt9nuJ8lVdzzVxynPaM0MuUdc+dfJOv6/hqWxlL7hFe1YOu3aNaJ3c5dszpp2M45ZfyGT9zrCUpq60c1qb9QtrmOmsBqZOycIpbsv5Jx6a9k62WdTTE3HmBnz2N9XI9P1M6bq7b76kHd3V/VLdeb7K/cKqVNjqO7ueVL+Y6pzHGGGOMMcbX512HZzzw8JDQD0LI8HBxemhKTus8WORDRz6E8Mp94vqVL2Pp67R70s31O678Ssbcsu0jZaHlM/6uecryIMe1+KAnp9zSdl5LPlj2QybXzzwQZhy8Zgwnn9LxQ8t3PaRrAcaPfMbd9W867/Z5ihOMocepZq/m2jE1J93MMXM++c71k6/cS3ndtWzdXr/jLseOOWXbxym/lM/4mWMtUdb3WtY170+5pe28luxpr5/iltQT4kz9tHey1blccaoJ9OeUaPe0foobmLN27e9R3R/V7VT3pOvW+vDIhlzJMWd+Y4wxxhhjjO/Duw7PfLjIOeA+H2hOD0mSsuADKujPhxBeuXdd//rGVz6YIJ8PXx1XPtx0HPhg7hnucsyHpa5fx5Cy0PIZYz98pmw/dCKXubQutO3U71pkj6D9IZvrYr/yOn1m7knqSerCKSc46Wb8XKtnDdNu0nm3z5OvV3k1197jzaOYWbfu+s517tXHV8amvPsz93Pv5VyDR7VO7nLsemW+HUPLQspnjMy1T2XzvQbMZS4n3bad+l2LrtUpbul+Quakbe117IB+1ukKddO2erymDfxZgyufHTegp53Ou+103dG7q9uVT3mkDy1zxZVcx4B96znGGGOMMcb4urzr8Ax4SGAk+UADPEQx58iHB66dBx9YUtaHEF65x5/r/eCRvvoBlrmrB62OA1h3rteaqxyxYX26fh1DykLLc2382NcHnGxzzzA3yRpbP66zZ6nPSMg16861tTaOtCX6Fet7iplhLVoPuE8fXY+kZTN+47UP+sqhbufdPk9xvsrJRsYA7ZdrY2XYC7DGDOucsuhmndFNnfQD7UubgB3ryKt2gbqpYy7mmiPzTK5y1IZkjzqGloWUz/iZyzpC2zYW9FjL2F2zfmkbUp+Rui17iluw3z1S3sF62sM+85mfcw7uT7Tt7D/2nE/bvsdSNuNOPUbimvHc1Z37u7pl7PYxQTfzbn1oH432c3Ttvbcuxj/GGGOMMcb4urx0eDbGI/oB9Cvw6IF3jDFOh2UfTR6WfcXPyjHGGGOMMcaZHZ6ND4WHw/wNk68Av2Wyh9QxxiPyN9k+mv5txq/4WTnGGGOMMcY4s8Oz8Ydg/zxqjPGIz/xtMOye/rnoGGOMMcYY4+uzw7MxxhhjjDHGGGOMMS7Y4dkYY4wxxhhjjDHGGBfs8GyMMcYYY4wxxhhjjAt2eDbGJ8H/P2n/r7UxxhhjjDHGGON7s8OzMT6Rf/qnf9rh2RhjjDHGGGOM8Y3Z4dkYnwh/YW+HZ2OMMcYYY4wxxvdlh2djfCIenjH4J5z7Z5xjjDHGGGOMMcb3YodnY3wieXj2L//yL//1H//xH39fGWOMMcYYY4wxxndgh2djfCIcnvHbZv/4j//4X3/9619/n/O30DxU22+jjTHGGGOMMcYYX5cdno3xifAHA/7t3/7tv3777bffD8n+9V//9ff5/H+h7Y8KjDHGGGOMMcYYX5cdnv2i8FtOHNYw/I2nr8Lf/va33+P61fnLX/7yv3sA//zP//z7NfN5eJbXHwl+OLQbY4wxxhhjjDHG23np8MxDjxz5cO6BDXK/Eub93rywkYckHq58Bn/605/efWhGrJ8RH3uG3IVY8ePgvsnDQIb77rQnT/pfDQ7MyOk///M/f4/3Mw7PrM0YY4wxxhhjjDHezpsOz/IQifuv9ptNH80p77eAjc84JDnxEb4+6/CsY+uDPg6W8lDWQ8asP+vofFRvfjQeBpIr/2yT18/AQ7oxxhhjjDHGGGO8jXcfnvFw7m8RnQ5b+reKEg8QTms5n79JhA/uPVBh5EELcO9aHkqkDiPz4D7j0ac55UAPWWzryxqkb21YtxzYxUbmBinzat5w8iU5Z7yC7Vzr3jAkc2QQm2AndRvrmagj+Ldv5pM+Etd5Hf+TrOUYY4wxxhhjjDFe512HZ32w0QcjHIrkAQ/XzIGy2uLwxAMd5vNwh4d/DwDU027HgJ4+ADnWPNAR7lOOtbzn2hg6b9Bexsl13qcNyDjhFEPKv5J302v4MX5teY+P7JMxKZdkD8E6aIu11knIz5wEHewI99ZB+1dYB/1fgU/kemS9f0V6j40xxhhjjDHGGOM13nR4liMfzPOw5XTwkgcdHMLkgY2cHvYf2eVgxMOXPogRZPqgBDvY62tAtg+q8oDmmUOJzrF9pI335t20r8b1U25y8nmymzW/qr9Qj9PhGXZzGM+pLonx52j7r9L2vuuAUw/HGGOMMcYYY4zxPO/6zTPgMMTDjXxQ5/p06ME6a+idfuuHw5I+/Ei/p8OAPBjDJzINMuj1UDavAXvGccr76lCHubT/yuHZe/Ju2pf6OZjTx4mTT+6zDtD1J5crqEfWBFqHa/1kjU5kjcb/xB6uPmOMMcYYY4wxxtt49+FZzuVhy+ngJWVPhyhwOix5ZPeZw5u7gybAJrblLYdnyGdOnWP7SBvvzbtJX8afvr0/5SYnn20HsuZX9RfqYV3lpOPcKfbkLv4En8j1uNsTvwKnHo4xxhhjjDHGGON53n14xuGDhz79oM58HyZ5cMLBSNri3oOMPtTIQ6nTYUAeIiFnPMA9Ovq7grU8oMFeHvL0OvbSD2QcgE7m74GQtA3k35p3k/F236yF690nYzr1u+vbde0cm64rtI656hef6QOwg84pxvHfUKPs1xhjjDHGGGOMMV7jTYdnPeR0wJNyfWjCAYhr+YDffvJg55lDJO5PuunPIVx7mAR9yOMBjjqnQ4lT3Ff+kW0b7807Qbbz0S56+M111xh5kGUtM86sLyNBLvWbUx7opD1GxgbdO2tjzXj9SP7zP//zd5/kYr6fDT7w9RaI81//9V//fvffkMNbbY4xxhhjjDHGGOPFw7MxPgIOifpw7Kvxz//8z//1H//xH79fc5D20YdnHGh1Df7t3/7tXQdd2PuXf/mXv9/9f2Dv6oB1jDHGGGOMMcYYj9nh2fjh8FtjX/lA53QI9SMOz7h/72+Jcejnb+F91m/ljTHGGGOMMcYYfyR2eDZ+OBwSffRh1EfC4R6/BZYYb/7z0ffw6PCMV3y8epjGP930YJLX/Ke/Y4wxxhhjjDHGeJ0dno1RnA62PCzj/y3GodRbfpvLQ8MeHpB5eJb/vzWuXwEbHp6NMcYYY4wxxhjj/ezwbIzi6vCMwR838P+FBvym1z/+4z/+73kPyPiNL+dPB20nH+p6oObBGdf/9E//9Ps/yWQNn8xx3b8ht8OzMcYYY4wxxhjjY9nh2RhF/7NN/2AAh2AcYnEoxiEV9xyOsY68/0SSgy0PsHjt/38anA7PsIF9DuHwwTU+0j8y+uQ30/qfZeJvh2djjDHGGGOMMcbHscOzMQoOtfJQyt/y4pVDKw6vuP9//p//5/dXB+vKezDGq/NJyoh2OPziAM171yDtnWznHwwYY4wxxhhjjDHG+9nh2RgHOITKf555gnV+O4wDNQ6s/A0zDrT4p5XAIdzpN89ewd88Aw7M8An8FloenrH2Xl9jjDHGGGOMMcb4P9nh2RgHOLDiN8Dyn2+e4LCKgy0OsdABrvlnlz3/VogDW7xij2sOynj1mn/C6YHdGGOMMcYYY4wxPo4dno3xwXDA9ejQbYwxxhhjjDHGGN+DHZ6N8YHkb4SNMcYYY4wxxhjj+7PDszHGGGOMMcYYY4wxLtjh2RhjvAj/jzn+v3YMrk/w/7rjD0Yw/Auo/pEJfjORv9rqH6Xg/2fnX3HldX8xdYwxxhhjjDG+Djs8G2OMF+Bgi0MzDsc4/OLAq/8oBPd5OCbM+Ycd+P/icQ/8f/KU5XCNw7QxxhhjjDHGGF+DHZ6NMcYLcPjFYZdw2MX/6y7ht834jTTm8wAtf1ONQ7j+f+Mh/8///M/v/gutY4wxxhhjjDE+jh2ejTHGC/BbYXl4xnUfnnFIxm+Vscb1v/zLv/w+7z/35NCMQ7I8PEOWew7edng2xhhjjDHGGF+HHZ6NMcYLPPObZ/lPOU+/YQb8s010E3Q4VNs/2xxjjDHGGGOMr8MOz8YYPx3/x/rfAf4ZJr89xqGY1xx65W+kcSh2+n+bCYdt6LEG2oMdno0xxhhjjDHG1+KnHZ7x8Hj6bYyfwd2DOw+9V39N7w5/28QHYuCekb+1ktz5sl6Mj36wxqe2n8n1Ox10jLfDXuhDn4Q9ebf+Cuy9/u2trwz/DJOYOfTyPZOHZxyqURtkeM3/7xmHYxyueXAG6GIL+ff8P8/w/8x7eIwxxhhjjDHG87x0eOaBUI48RPEQJg+Mrviow7NXfF7xIw7P8sH6ivRFPHkwge5n/TbKXY6nPt3V67vS/RqPD8/6oIb6nQ7AkLtaA+Z7ryPvGM9DPx59zowxxhhjjDHGeI03HZ7lAQP3Vwcvd3zU4dlH8CMOz545cLrz9dY4noE47w42uk/P5PLdOO3tPzrst6vDs1O9eh+5d/L1BHvJg2F85t7iIGiHQa+xfTzGGGOMMcYYH8u7D894sPXB93TQwsM3cw55RRZ4oM41Bg/aJzstI2k/H9C5zvvEQ6u0mZD7aS1r1b9JkzEl+oL8TbXUZVj/tIvuHamvrDHmSDpv161X+u+DkdS5qi06XV9zFtZPdqhPxpB1U55hrcz15Ms9lEO9pOuR5Hz2whwzLq6z9pmzeTFSPsmaMOT0XsC2+sTP/Z1t513LXBJsuXbaR6f90HPC2qnekH7Gc2TPxxhjjDHGGGO8n3cdnnnvQ3E/vPPQmwceXPsg/IqshxbCvA+HJzv54KgNHiiNs+PGV/pO0E/7Hj4AcaVernWt7nwIvrAJ5IA9yTXAVq7f2SeOrAl6qZu1aLq+gJ/UwbZ1Bq67Bxm7aLtjUZd5fXTPkOE+7XLNnHBvXOq3L/W7X42xuo6ecTKf+WZ91bM33jOEa+MwL+0pb97kk33m2hyVTYhDW9anbZsTsmmbNW03yKUsZJzN1Vr26ASxZs/uwMej8Ufg1JsxxhhjjDHGGG/nTYdnOfLBNx/eTw/yeUDximw/QOfD4SM7VxC3BxZ3D5spB1xfPcxnnBk/3PmQ9NU5dxzYJl+5yh2d7BG0bNtKTnY7F3OFk/zVAcgrsnBXH+Ce+cTcuh9ADsqf1pOr/j2q7ylHY5KM4y6vk62M+7SeNTnFyj16p/xP8oLdrkfnlVytnXomxnRl8yPBz68w4LSHxhhjjDHGGGO8nXf95hnwAO0Ddj68c3168GadtVdkeYhXFpD1gfsZO2DsOTyIuToYAewpB32gwENq2vShtWvVPlLH+fTVD8AdR+rnaNDpB+mOjWtqdyLrK51L2lO+x+lh/mQ749Vujqv6APctz8BP5wyZx2k9Qe50yPOovqccjUkyjlNe+kbntL+1d/KFLeMm1tZ3XxlzcpKXtCudV3Jae1RzfJ9qPu6hZld9G2OMMcYYY4zxOu8+PMu5fHg/Pci/VZaHeK4debjwyI4wjx3x0ADy8KJJOcgDBXQyFh5avc/44c6HpK+0BR0Htsn3ERmvdJ3ubJ1q2rlkrnc9aE6ymTdrmfNdfYB75k90PyDzOK0nnbM8qu8pR+6Zl7R9l9fJVsbtdZI1OcVqTU/5n+QFu12Pzis5rZ1yFfye6n0HPh6NPwJ3dR1jjDHGGGOM8TrvPjzjQc0H7H647wdgrn2oe0WWaw8AmrbDdcoaG/M+vKvjQQz203eCvnKQBwqtx7wxd63ufEj66gfgjgNbzz4gd03Qy1iyNs2p551LyxDrVb8S+9CxmGfG1T3r+gBryJx4Jo/012hbfe7Nkfmr+hp30n4yDuywbp7qZ20zZq6zDqlrzMbGPfpJ7qu0bb1aXjJmSVsNtrq2V/IZc8P8VUzj/yN7Yx+v+jLGGGOMMcYY4zFvOjzrIVcHBY58yH9FFnKN4cNh2+kYfWDn4dE5Hr6x7wPl6SBA+gGf63x4T1/YMG7j4BXufEj64pAga9BxAOvpv2smXZOOg7k+2Ej0Y96dS+cK+nKcDkPsHWvKpV3ydR7fxHFVH0lbDjjF2HlwnTpN2s49cFffq32e9c44zMuaM7rvzjO6Blkz1rCLTdcybsh91XkQY8vLyVbWB1vm3oP5U13g1D+GMZLPqe8fATFj/z/+4z9+9/lZfsQa2J9XQe/f/u3f/n733xC3Nu2p9RtjjDHGGGOM8TovHZ79LPJhUHgg5OFzfF+uDlD+yLDPP/vQ5iPwUIbXt0CeHhi+wme97//zP//z97rzChxKfXQfTnv9X/7lX/7HZ9sroNsHaPtsHGOMMcYYY4yP5VscnuVvx8B7H9zH12CHZ/+T73J4BsT51t9o4j396gHPWw/cnqEPoYjtRxye4ZfxHv7pn/7p71fn3wgcY4wxxhhjjPE+vsXhmYdlOfabFd+fHZ79T77T4dmvdFBDHv7WGeThGa/s0/f25bTX8/DMz7ZXD9P++Z//+X9/HhLj/onmGGOMMcYYY3ws3+LwbIwxPpM+2PLwjAM1DrM4kMrDtWdB10OxHB6Q8crgPxDwTzhP/w+zR6C//5gwxhhjjDHGGJ/HDs/GGH94ONBK/K1Ihodowj8dzXllmf/Hf/zH33+L7fRPytsH5OEah2fCPb9Rxj/JxKa/5cd1297h2RhjjDHGGGN8Ljs8G2P84el/tslvgHFwxV/e5MCKaw6tOMTiUAs47PKfSHKQxiEW8JoHYXI6PENOO6xzAEcc+ueadX2yrk/B9w7PxhhjjDHGGOPz2OHZGOMPDwdeeSjlb4MxzwFa3nvtPeQBFq/cN8gn/sYag+t//dd//f1aW9rAh37yWvIPBowxxhhjjDHG+Hh2eDbG+MPDb3hxWJW/fXaCAy7/4ie/HZa/ecYasH76zbNXwHYenmmP1zw84/ot/5+0McYYY4wxxhjPs8OzMcb4/+P/tJ/fNLvCQzZ+QywPyJjjn3f6m2OPDuEeoY/+7TSvYQdnY4wxxhhjjPFj2OHZGGO8Ew67dpA1xhhjjDHGGL8mOzwbY4x30L8RNsYYY4wxxhjj12KHZ2OMMcYYY4wxxhhjXLDDszHGGGOMMcYYY4wxLtjh2RhjjDHGGGOMMcYYF+zwbIwxxhhjjDHGGGOMC3Z4NsYYY4wxxhhjjDHGBTs8++b87W9/+/2v/PH6mfz5z3/+r7/85S9/v/ua/OlPf/qvv/71r3+/ex+v1hVZ/uri+N6wx9nrX5GPep+zT3mv/KpkD3/U5yPw2fMr1/Uz+e23334f4F+v/Y688j15952BDdbvZO54r/5H8hn9/Kj39Y/8fHgv3ynWz+aV7+mP/LlwjDHGeOnwzC/vHq+A/Ft+mNP3r/Yl+MoPASc+4geqru3pIfCVh4IrPsLGHd/98Iz4fYC84xQbej/ywZ1evmfffgVOdXzv+/GzIK7cG+xzYneYgzn1aNgrP/uh+rPIHp56/Fnk56Z+3/N59CNj/9ns8Oz/pNe41+4z9bmz/Rbe83nf8WYud9zJfdR7487OR/kA8sDWe7iL5yO//7GTn1v27yP303uhns/ux85njDHGeA9vOjzLL29/KHj2i/WrfQn/bF75IeDE3Q9UbyUfAuWVh4IrPsLGHR/5Q9Krdf2R+/ozev5H5FTH974fP4vc2z7MGDevHjxc5dT7k7k8jPuVyB6e6vFZnD4338OPjP1ns8Oz/+ZR3x/V56vtm8/o50fleGfno3x8FD8qnu9w2PTK9/R3yGeMMcb34d2HZ8AXWT40cI+cA9TN4Q+OJ/kTqeMPZA7nE+z6Q7lyzIlfqq4J8871F7TzjLZ10sE+96cYcq717mLg3jVr1z059Yr7/CHC2gBr1FB7DvuKT9YyrvYpp96kHsMa3PWR++yPsUjGSh6sZ37p0zwBPe6tozrP1FXQb9mMPX3bv1NPzB+ssaQPc+96MbCHnn5AX45cu9uTcNcTQZcBrBOfdWC41iibfc3YgPvTGvax67p9S78M62sNTr4e1TFrox859Ra65qn3Fh1RhlcwnxMtK+TlHgLzvyLzTz3IervWe8D+d36ZO+QautC94f5E1jT3mz2Eq3oAcm/ZTxlf1gb9vFdW9MPIeHPeuLsGDOPI3jCSq5rccfIP5us47U3mM0f3gGQvIO1lfFx7b+5XXOX4TLzdcwb+fE8xMn5IWYZ9gNRDjtH5X+lyn7WD7rv7iVd8pT9HcqUPWTeGWDdtZ78k+4McMtxrq2uWvqyBmMupz8wbs3KSfdCm9eQ6a8l65mFuDvXMPfsCXceU6Z4aoz6U0wb3mRfo15GxZ+0Yoo72rT9kvsplzt3TzkGbOcfARvuFjBFbDfkgk3641hajY8r9xMiapB4j84Xulz2B3EdtJ+XGGGOMZ/iQw7P+IcEfsoAvuLxHLr8UH8knqZtfiFf4xe2Xu3GmDe6T9s+9+syfYrvTIcZTDNaQeeSTO3u8ErewlvaSrBF+uU+7uZ51YS59QPvBTsctaTfJPABb6adzw1/ec63+qY7c6xdf5oNM5tey0L7v6ooea0It0j66V/3LHAA5ZVOO15RLPfPJ2FhDH1zP/NDXj/Frr2uJbOqeyLjV917/1iNR1lghY8FG+mbNe2TyHsxFuLePxtG+1HfdvKF9tH1smSdkz/I6eYtOkjkJMWVccsoJusdXckA8GVPuva4H88z1HgB9WEvIfchryssz+4+6ub/04z0xsQ6P8uz4Oj/uez9lLzKflIWMCRljAq6xx3z6z3hOsRNz+shc8/pZ7vxjC5t3pAxxElvGkOuspT3u9UUc1tG9dAJ7V31/Jl7WM0fvjVnf1px510B5aP/Y5N4YvBfur/ZHol1jgKyVMV5xpW99gWtjUT7zbLI/nWfXDLm0hZ+MN3Nh3mtAT7spx5zxAnLpk+usJfLGwHzGk/GdaiWnNewyJ+aub+xqO+PnNeNHxzXsp451Bq7Vy3i6Hpmvct5D+uOVe+nYuFYW0i9gN2NMXbEuynmffrnWT+YJxqhP1sgROj/v7UHHm/mgo50xxhjjLXzI4dnVPOSXOuSX3ImWT1KXL8T8Aj9xspVfnvmlCqc8WPdLvb/g4ZFOXgv35tExPrLH66OYBdvWiOu0o55wbUynmLNugGzLCPOn3rSNBptXMUHmw2v76NokuYad3hete1fXUx7GetLLeqLnNWSOd/XJfE8+MqdTfhlDXgv3xsF117bJeLpvgP+sp5xkT/FK1uQkl+tiTU91ImblH9VRlDnJZy3Ra9236DTE1P0C9LDNkJM/OM1zb8/vyF7js+sNz/Y1c8fmKS/m9Pcs6Ljf0u9VPeAU3yk/63SylfnkNWR98/qO9H/yl3lCyqDH9XtI/1x3fRpiUYZrdLsGxPZof+QeO8lekfV4Jt70CSdf2GT+VH9gjvW2Bdxn/bwWdfs6OfnNPE8xJ61/kk+Zlj+R/SGO7DFYM8BW5tX+MxdsWsOOI+XyGlq2fZ56Ixl/20lOax0HdJ/RQS79p8+8Tp7tEzVr/cz3FDc6z+7LzvEUQ9o+ccolfUDG1GtgHCdbmW9eS+aY+TDfsmOMMcYrfPhvngFfTtw78suK+/6SvJNPWpcvxTv505dqfmFf/ZDQAzlB33l4pHP6QSn9doyP7PGaNVDe2ifIqYcPZHhlHv/pFxvaPcWMrHUDZNG5An3W00fbAO6RyyFcZ65Zq+yj4NO6nup4VXN4pa7oakuQRf/kl2E9027XuetjDR3kDKfYMieulZXs16m/3GdO+u46Cfb1cdoLnYucZPGbfljPoZ3MUbhveUb2IuuUcT+qo7S9Ht3DnHuLTnOKKSEf9OGUE1j3nOe+97HYf4c1I46TzqmvxK2etJyxt67+r/I+1dW4sl5X9YCP2E/M2zf8Zw/V8/oUA+jDQVxw8td9cSiDbs89Iu0w9A/WI/NKjBHoJfnySi2yNlynD4f1R8e9ouwJ/eXI/fgo3u75yRe62MzcEtexZcyCbetnLD3wCXmd6Df7p0+4qw+0PvKneuj/5K/J/hBH28v42lbHe5VL9ybluEZWOmauc71tETsyDuO/y/201nFA1gbwjV7KZc24ztgEeWUSbRkPo/Uz31PcGSNy2slhvMRg3SHtef0IbLVc+oCMSfsJcZLXqS6Zr/XuwTx0PuZ/qvUYY4zxiA85PONLyi8ivgz9UoP8kgP0+wv0Tj5pXcG3X5TJyRb3yvaX6lV+J4z7kU7+0CTpt2N8ZO/VmK2ZMeCPQfxpRzk4xZx1A2TReQR21Gsb+EkbbTNjAnStFfEzkqwNuplfrqUdyXW4q2vnAcb6qB+gPvGnnbTLdeaX+Z58ZE55LeRmT/NaOn9hPmOUjOe0FzKX5CSb8ba/tJNycuUHTnV6pY6CzLO9FWzg5y06DTF1v5L0ceXvZMO8mo4ja3ZV70d9ldPeA+y3LFztP3zlfkXO+/R7VQ84xXeVH5xsZT6dW9Y3r5POL/2f/GWed2AjY7nizn/C/GlvgjHpj2tksaOt0/5Ico/dyTKf+V/V4ype4mFNTr60eao/MIde24KsX16f0E7zqO+Patn6J/mUafkT2R/isNeS8WEr82r/3TPvqddpvq+hY2Y9fWZvuGZdsOP9Xe6ntY4Dss/qUKsrn3mdvNIn9HN/Z74pJ9m/R/uyc0x7J9snTrlwnz3KmHoNjONkq/vr9YnOR9DJGo4xxhjP8O7DM76U8osvvxCBL678YusvskfyyekLFpA//TDAHDr680vY+E9fqs9+oeYX9p0O9vGTpN/T+p095lOe6+5Jgnzaowbco5c6WVvrlKCTNT7JnEg9Ysi8OnfW0mbGBFlzdFk3B3Wta+oaq2tpR9B/tq7osybYSn/cZ56Nebf9rFVeA7JpM/1B5oRN1s0X8Kc9/Sfcp7x0HEIsxmN9kys9ZTsXfWcc5qGdzFGQbd+iftY44wbWr+ooKcNa6l+Rft6ik3S/kMleEbM1OOVsjTLPk5x075AzrvQF3GP/tAf0kbHmPkyY67pDxyLYNR996ydt3eV58mmtTmgrdTIfdLNPGSM6qcc19u72O6QNYC19XJGxWJ9TDR75l6u9CdbR/MyL+4yduZNtSPvGeyLroZzxJ1fxGqucfGVNMi/I+qtrPKxxb47YaNtJ6ib2Ift16lOuJ1f6WQ+us1939iDrSRzWQO5qhm2GpCxY05SBlMN3+lTemPFnfOZjDN1zrrX1KHfWskf2WNwDGYf9x0fuhfZpbtwbHzLmAVy7lrG2jcwx5QQ72kWH9SsyB2h7HaN5JdYl4T5rmTHxmnY6Rq6NSdudb9pOsGudkvSPLe2NMcYYd7zp8KxHk2t8OeWXEl+ArvllfCefsM4XZMdxJe8PFAxl80v06kuV+bTvF2zPJ1c62Gctab+tA1f2INf8QcJaNvhhvf11zbQl+lCO1/yBSr/NXW/UYRhP9oYceRWuMyb7KcozXNOueTPIJdfajrxS14wbu+ie6ufI/gFzHQP31rjriH7ayNyhc8paM7QLxptwz/yz762MR19J5pIoy5o+Mq+OmzXtdI6SthxgLtnDjBu4Tp2TD9ae6W3Oneqb68/oyCmP1GNI96/X5dQzaRt3NbNWV/a6n/YSuibQvq/237Pv71Pt5K37KddTv99XrF/tG+vQ9aG2rkHWWnKOoU9iyXlztlYn7vznfObVaCPjRv6kkzZTB78M0N6Ju74779oJ/GXPTr7Q1SZwf2UXe66ZQ9Yh1x3CNf6b057tmOz1Kc+TPjDnyBpcySfZH+Jovx1f+uoat6z+tS8tx33bNGZtONDLHFMXP9zDo9yRVU9yLnXptXYhY+yaudY2IOfv+oRN7rGV+7rlgJizvnf7UrsMbJ/suc7IHon5JdwzLx2Te9qRZL2oY/c31x36Uh5yPfuBrbQ3xhhjXPHS4dl3I3+gGGP8fE4/VI/H5APAR7DPxtc5PUR+B+gz/R5jjDHGGGO8nR2ejTF+GDs8ext8luV/pX8vH30Y90fgOx6e8X7L37AYY4wxxhhjvI0dno0xfhg7PHsbH3lwswOVt/EdD8/GGGOMMcYYH8MvfXg2xhhjjDHGGGOMMcZ72OHZGGOMMcYYY4wxxhgX7PBsjDHGGGOMMcYYY4wLdng2xhhjjDHGGGOMMcYFOzwbY4wxxhhjjDHGGOOCDzs8++23337/S2R//etf/z4zfjb0gp7QmzHGGGOMMcYYY4zxOi8fnnlI5vDP9n/m4Zm2//3f//3vM/8nzBvPX/7yl7/P/vd8zn0F/vznPx/jlT/96U//e/0q52f47MMz7TOIuSE317/qAR771xgZ9OaOlD3lnOS+bLLHjB06jzHGGGOMMcYYX5OXDs88DPHAh4MHDxt+5uFZHuIw5KsennlwwmsfwJiLB2xf+fDM/WA+HWvm8RUPzzw4cw+7X06xKivuyau8XHck1sSD574fY4wxxhhjjDHG1+Glw7O7A508TOCV0QdDfaCQdjy4cHgooc8cTR84eVimzTw886DHIcaWB3HG7z0jucuH+85fjMHDp9QjB9a1nWsde+s5b755eOYaIw9pMl+Guh4WGSOjD3dc89WegXZPa93TtJvz5sdrziev2kqMjVhF+UeYH/5P6PNkzz7KqddjjDHGGGOMMcb4GrzpN88YXCceAHiYkIcn0AcEHnqAhwwesKjrocajw4WU92CCQxTtGgNr2mifHX/mClfy2st8gGv8nTDGtpkHVm2/D1z0h07Xi7WcV0/75ui69TFnfCqb643yvHb+3Ftv5s2ReePseMyZebB+vHqNvbTV8spd2Uq6xoBc6l1h7sZyBTKMRF3Gs3bGGGOMMcYYY4zxc3jp8Aw8cMiH/5z3YKQPTbjOAwwPbnhVNw8xuO9DlVxP8hDIa3SMwRiTq4Mb40870PJcX+XziDyg8QAIPEhhPnPWduaRc+oZm3QOwL1x69uDInNE3uvMsdEvr5m/usz3PmjSh/GglzDHyP7rI3M2HuSubCVZY8ne3IHMK3KN9XrWzhhjjDHGGGOMMX4OLx+eST78c/jgQQTz4KGJhxvK9kBe3R7qng45EmPxoMSDk57PmB3tw/iVZR48rPGgR/0e6t+RBzT64ZX5U87K5EFQz5kzwxiVMQdQBlInB/Kd7wl8I2MMXGPTeWy4D4zB+xzpI+evdMjL+E7DfZJzWQNhLuUhe3OFMql3hf4T604emdsz9sYYY4wxxhhjjPFjefPhGeThg9ccCICHAh4GcX11EHM6xEgerfdBkr495GDewxZsgffG1/Frs+XNIa9fxbiwqV2H/jPnzg9Oc5B5dA7APQM8xCGGpvM94SGZMWiPYV3thTHkGnB/8pE1kozJ67R1xckWGL81B2RP8Yi2UucOZBlyirvrOMYYY4wxxhhjjK/DS4dnHBzkAVYeDOShDXho4iFBHgY1fcDSnA45Eg+J8vBBf863D3U6Pn24rnwe3IDyp3wgZRsPYDzMIQbuc67ttz1tAPl13Lx2DsC9eq6fDm063xP2RX3t5VzWvQ+OXNMH850/9513yivTXNlK9N/xGLv27UHfPwPyDCEG7jOn7vUYY4wxxhhjjDG+Di8dnnm4kEM8AOAABZT1YAI8fMghefDi0BbkfHM6BPKQIueNkeEhjPF1/NpkHk6HHnf5tGzCPOse5ugra9UHKpmPI8l5Y+4cQBmhNs458HnKt1E3664Nc3MfGEP7I2d99P6yF62jbbCWjke2GmvkyFrZX2y1vRwZj5zkrmJjXMU3xhhjjDHGGGOMn8tLh2djjDHGGGOMMcYYY/yR2OHZGGOMMcYYY4wxxhgX7PBsjDHGGGOMMcYYY4wLdng2xhhjjDHGGGOMMcYFOzwbY4wxxhhjjDHGGOOCHZ6NMcYYY4wxxhhjjHHBDs/GGGOMMcYYY4wxxrhgh2djjDHGGGOMMcYYY1zwYYdnf/vb3/7rH/7hH35//Uz+/d///Xc/4/tC/+jjj+bPf/7z776/w/757bfffh/jmr/+9a//u59c/6r86U9/+qXz+yPyo74vvzp/pM85vn/+8pe//P1ujM+Bz5WP/vnKn7s/w/aJ/jn/q3wH7nP7bXQ/vxvv/Z761b7nfrV8XmHf4++Hz3I+078zTx+e5ZdnD4rw6EuFzcb6e/nMD+Gf9aZ45QcD8+f1K0H8d/1PHsX/Gfk92jf0nvGz8P3jPnjPlxM2Trkw9+w+ews/+gfcn/0DNfWkZ1efGfTvbv1ZPjNP7BJjjvf6Im9ivuPR98WrUOO79++j9/8rPJPfI+7y/wj70nvHfn9E3bH13jjJlQEfGdsjPnI/PAv789nPgtN+Jt73fpZ8NO7jZz8zXqlB8+g9Duwl4nHc7SX2rnIf9X77CpDP3c9P1PAk43vCkbWmPtQSme5B1pHxyvuXnqLT+6ffn/h4do+9BeN4hPv9KsdH639Uup9fBWJ65vMov6dOvHf9VX7kd+WJj87nO/Ge77AT2OvP1B+Jn99Xn6/EdrfeINvfLT2Hre/+nfum3zw7Jf6jvjQ+80P4o98Uz/LZPxh8NU5vruTR+lv4bm/W93w5Xel+9vvzR7z/k8/YJ6/glx5xNH4esv7eHzI+8/Oh3xd+vn52XT/6+4LPbWp9hXl9FT46/yt+5N55C+/5nHsPP2M/vPLzxaP9/F15pQbNo5qwnj3t+4S1jIN9/DP24WdAzqfP7/xsbxk/j3KOmlgjrpFhPXuATtYNmVc+E6x799UYBbnP+hx7hUef24/W/6h0P78bj76n3rv+3fjV8nmF93yHfUX4bCWn0+e279tXckY+v0eg5z7iZ8efzYcfnrHGqwWX1uGNp9xVEU8yNjP99JsYv60nqcewocjl/NVGSbmU4Tr18SPE0379cs05hnptT/rL+c42ZC2yH9IfgvjNmrW/7AlD7It0TAz9cJ3r+tNXDvuTc1e9aZ/KdS17v0DWATu9b7hn/rSGfWvbOWSs2OcefdfzAyXvMx7o3FKvcU8k3Z87TjkYC6+5dtp/WZ/cf6eaupb5pI69S077BDqWqz2bvoghdYwxY9BOg4z97HpbM4d0rZATe+Qwzo6RkbRextK6DWvmLJ1P1y9B1nnzJCdqI1lLrjtehjVuWSEe7jMWa9fxpR5k/g5pXWuO7ZTTBnR+nU/ul6wPQ9zDvUch7SuXOXR+nYPkHAMbxpq0zImUIT7r43AP9d7h2jXIWjFP7IxcS5RlKAddc+5PZP3Vz1o6TnSO2dc7//as1+gbNjOmtCndT/udtcUOcqwph5/MDZkk/eYe0lb6bd30w8i4uTdHbHSOruUco33ISeaqJknWR5DtuRP4OdkEc8oapE3WnGcAOXst6F/lnH1jWF/3Uq53nN03Xq35FS2jn+xrxpv+lcHvVc2eAf/07OS763fqLfQ88RCXsIaMcG0eGXvLdU8ZzBlr1kM7xpwDeXUcpzwAO8p0bObFmj3pGLN+TdpuWe4zn6xD0znmHmqy1sYqrKVP1jNnIN/spfTesL4ZC7asU8ec9TcOSTkHGEvWUX9d21PMJ/302zFmLt1nUF5OMidSxvoAcWU/GLlHMj5qZj4nkElb2IbcD0nHfuWXkXXBv/PYBvx6LdljfGUfnE9bjKRzYWTtpHsCLasdhvNZS3yhk/Gkvns9R+craeNKBqwPcllfwAb+O4+0zYBTbP/v//v//o85fOAvY2rd9IXv7EHuj5/Jhx+ekahwjyykzmmTNVcyzrvZ9GvTmc8YuFdWXYvfPnqDNKxrC8wHnbSjXWNCL/12jG5e4Tr9pF/z1dad7VOfmpZBl3vt5Tp5piz3+spaGqP5d76spR2us+6pC+hnPU4QZ9bBGJiHR7VIHydZ7pnv3MA1SJ+QstjP+65nyxoPc6yZm/dXpKxkr+7ouukrc4Kuw8k+uZkDZJ1yDVvWARtph/mruNM/INe540PbgP+UYY178d440b/yzzx5n3I3NvTNs31bw6yJ10nHiK+snb7y/iq/Bn/ISMfYezRzPeUNOd/2peMEcsr8WffeuLAN7suM8xSLKJ/g7y531qwz89Y4fZmHa7yqk/qQ/jJ/7GUcJ/uZG/fW5U4XWMuadh1YR0fSlhB35iHYbfn21zIZu7Fo+5nY1G0/J6iDfTn1KX012M71zANbmVP3AD1jQ9Z+8Moac0De2auk+wiZM+vpx3t1zE9fzGcPube26nqvrrVCNmNRXlIWH3mPbNYm/Z5A1pg7B/Qyjib9Cvbu/AlxZ30Sc7LWvBoXI2MUY0+uckc288Kf99rP9VMs0vW/4iSjrtfZtxPP1vYKfDCga9P1w5c5J2kDkMu420fKpk9sq6dve5p6j/px2g+d2wnsZ35pk1fu04Zzwn3mneA/48VO6nKdulyf4iWnlEPmyif5pE/k0mffn+rG/dU+zjVzz5hd166y7Qc960y89rn3APNpp3NnXd0TrW//sM9IW2m74xXjgyuZBpvKdH7knvfEm/1jzTqpe5Uva5kP9wxzzzpbB7GXQCxXdcn8k9QX7o0dG+h5D91L7s2dGDJ240WmOcWEHWXJ+VSznG/72rQvxOmasieQyRhTr7E+HZ+585p58HpVL0DHeknP4S9tsM6cpDy2jeMr8eGHZ5kgjbDgqeOG6AInVzLOJxTXwrdOyvfmADcO5AZpTvlJ2pC01XaJKet30k9yc3Ycd7axeRVzkjLoYs94socdZ8aSdc5rQCfzZQ0ZwX72pddZS/0Tp95lvzuG5pFs5o4vZTPXk17azWuwfpJ53+lBxpMYz2m0jRPIuNcE3ewHMJf+O8auhbli51QnMHb3IrTdpOM67YFT7Fm7rmP7Q/cUK6S/9IM9a5j2TvHlOn7St3SMaR97Xkv6ad2GNWJ3dK6tn+95fHDdZEzaz55C2rki88DOKTZrfqpDglzHyv3d3jBG5rIv6evK78lf5uw1djuvtJk6go51yXih5Xs94zrFeOIUI1z1JP2lzEke29b2UWxZF+yo9ywZ26Pc8WONBXn0mrR1ylHaJnpXspmrZPy9fsoHeeZPeyjjPPky1pMuZC3yOvsJ6kvX4BFp+xRnkrLyjD900O0cpXMCe2F+9kW0mTybe/bmVH9i0c7J5qkOzZUMtlhrnydyP76FjCFzhq7flS/k1OOa2lATY2eN+VMd0+fVNVAT993JTvbjtI6u+s+Sfe14INcl6ymneCBlWw+7vd9PoIPuibbZsuTT/XyUc5I15xp5a4wvdZHp2qefjKNjyhzwkTWxrtLrzWn9VAPIWumn5Z6ReQQ65tf7KWuIXa/lLt+0C20be/ak16D1JXP2uuVOsWadT/uh+5DvmZP8KWbI+CRlqVfHBlnLq/jNM3POOB9x1y/zb3vErU7mcVcvyBil5zLPU84Z71W9fzaffnhmAVrHjcbIRiQnGeeSLK7yPYBYTmvavmuS+Z0gr94sd83vHNDvGqCTMXIPXedHtrGrjY5RsIEc68TMq/4yN661lYNY0q8xqodN7UGuAfHfrUP27oQ5JGmXtdx/TfbrJJs9yvXWM8YcrqcsdC+5zpqlXtpzGE/CXNZSMv47kLvbT4D9zAPa/ilmczvpA36tq9zFnTYBuxk7IGN9JeVOcWdsp/wl7aRe2sx55DsX9JkXdPHXc6nHNXOAPvI9rvJr0hakLhhPD2ua/nMu48eHMvar974o5zCWjhMyt/bZnPrI/d3eAHrXcumLa/ub4K/jBWyxZv6Mjjvtn+qUe+pRf7JGkHW4ivGEdVAXHvUEUobrzjVz6dj0lyP1sdtzSdbYYWzp6wQ2W5eBHtCjXoNTjsJ87q27GHIPSNa210+2lD/VgWFfTr7oCfPqNhkL69Yl+wnqux+7Bo155Miad5xJygpx3vkD9MzlROcExKFO1ldfp37c5Y59bTDsTdcPMp6MQ5DvOjQnGeaMT793tcs98CromSPoT3tdvztfyKFPrMjwytAmeN3DGDIefaMD1Nh6a8c1yH6c1gEb6e8E6zmsfdcKtNeje2o8Tdaz9fCL/ROspb+TbWA+a/BMPzNP/Jt/5uo6ssboHK/4RM9+nOJlaDvjwJ56vQeyx2Bdr9ab0zr+9H1XV30xjLvreZJp1Mlh37PekPaz1nKXb9qFtt19zngc6t/VJfOxjmlbssfY61xYT/sOaor8qW+Zj2TNpGWxpX3JWj6Kn2vtMdf+ks7rql9pP+NFxz7kfNt1+F7gOvsPPZd5mkcP4+0aZt8Zxv6j+WmHZ2IhUq9JGa+Tq4Y3Gc+JblJyyk9y80naumq+tD4xoiPoet9xPLIt2D/Ng/Z5NQ59ZM9OeUr6NcYcCffZo8wPej3p2kjXAbLfxH3af5Ky+G7Zzt0YmTfWV3xA9zLzTtnWu+Mk237uQC7zxFbmxP2p/m3/1A+5Wmvb1CJr0vTaye5JP3vZfe36GcOJ9KcctlI+7Z3ia39CXMp2jFzbE2SyZk3rNmkLOv5H+kIcj2JK26c9iX7WJ+vVcULG9qgOpz5yf7c31KE/aTt9Xfk9+cuc8xqfuQfSZspJ7pmM90SvZ1ynGB+RtTj1hLX0lzIn+czlrbFh032SoJ+xZC0e2SePk03ARuqmrVOO0jbvYjjtq4y/10+2lD/toeTky1ivdJnDZ19nP6H1uwaJstqCvD/FmWR9pO01rF/FI50TnHxl/F4nV7kzl3sm91DXDzKek81HOUPLnGqbcZwghrt+3IEeMfTQHrFxL6d6izXglTqhyzXy1ulUxyRz1bcja/CoH4/8EJeyCT6yj+YEpz7k+h1X8TBn//MaTnsBiANZ6R4lbbNlr/qpHq9XNQTzQtZYqSs2udf3VS6ScSCHTUfGlz2GrmuvN6d1fTOwJV0ryZyfkUlO83lP7rmf0j7x9f67y7f9tO2012vJs3Vxnhy57lizx6f9kOvNSf4qZmucXMlSO+1mLU+1zvi4xocj65xgO/uTPpq0zyt2O47MI+VPnOLqubTfvpqrGv5sfvrh2UmvSRnfKEkWF39uykbdK193GwyIP9fNB98ZU/vp5ncOvd5x4MecshbwyLZczYM2sZV2Ow78nHoIaZ9eG+8J5JAX7KY8PrBxomUFeewavznp52r/SebauvjkPmNCFntts+WSrqd+jDl9pqy1Ve6OU+3UF2RyzyS5Zt7GYY2bU3zunxOsZQ+Vw5/1tDYnf8Ka9QJsdl7Yzh51Dl0v5DPurl3S/rCFbM6lPX1bJ3PMHCRtd4xcd51ONqB1m7Ql2FMne3JH2kEn+ytdy447YzUva3CKM+VP64n2rD28sjeY9zrzMyfz4NV+o597iWv1Mh6vT/av4tbuo/7kPoJTD3L9zhacck8yR2Bdm52n9TaXtodexnZF5yjYyr6k71NdE2M7wVrWifiV7Ry5tx6PepG0D+Beu9kHONlKeWStc4OtjFlb1gbd9IV8xoasdcZH+uk693rSssSTtk81SbCb66c4rb++zPkO7HYc3J9IubSvjv4T5rK+XBt31wSyhuhmLOhmDFe0jPGln+57Y2ydk7Ff6avXMWYMrHEt2LSWDfP46V5To9RBxro1yKlPPldyxp51yn7AKTdpWcn8uq4ZmzCX9bmj+4DdrlXGy/qpbx0HeVzF0D6RS9nMN0GHtZP/Rh9Zp47paq9JxoFc9jXpvvU+uKqZGJdxZP9eqas2GI9kko5X/8plHSHtq2ud1M16JGkX2nbmq60TKQdXdcncvNY/frk39lOfmEs/iXVoe5lPkr7M7SSbcZCXteycgXvmze0ZuuboXfVL+4Js5gFpj9erekHbg57jOm20v6Rz+Sr8lMMzCmGDrop2JZNvaunicp+63At2co1hzNpmnGKC1EsZ8sy1rEPH1zlkTL5JvWdg2xy6zne2OyZtn6A32VPr3zptU53OqXuQtrlPu/jKHumbQZ7oes+4IvUY6YMaZwwNeTEkbVn/7Lf5IpfYnxzqtY/uJdfG3LK5RxzqJWlDur7IZC5J+jEGZbsPadM1Yz7Vwbh6LePt+fTRtC6y3Q9gPu0mxJ216Lpjv3Wk/Vm77Evby33FuKpJ1zZj5Dr3sjHm0G7rNm0LiDHniD9tu9Z1Ne/cb62b/co16DxYt76nODu31DthvGmncxBsZA/w43rmB661Dcj51LHf1kwb1CDttxwQW+bItT4YmV/Ghm1rLNpPmQZ7KZO4lrmlLP6v4kGHXM2lYwNlHch3zOk7SV/EgBxzwr1rJ/ClvkPUZVh/MQ+HvTNfOeWbqG99iNP4c4/AyVbKA/faTLvaypxSD1K368Wc+wab2oXev1mb9gFZc+LBl7bBtfSRZA6MhHvrj37KOdKXmFPWQDlySP3sb64RFzZyPUnb+oKuHxiPdN+6ZpK1z6EsNnPeGB6ROozc74zG/XYCfdaNVYjltF/AGp1q0mSdU8e6ScsZ7zP9yDqC14yrmnZvsOFe6diE9dRhXJH5tC3mcr/c9ce6MszzCuUYz/aTOeSuep2Yv7Gf9gF0bVMn49D3SQ6babf3gfcM+5bYz+yDtuGqrh2Tts0JrmQa68XAH7EYA/epl/YhfSjbdRZkOre0ja3cgxmXQ67q0jrYlFxDBxuus8Z9o23HVXzIMZg70XVK2ew9Q7QJXRvgPuNPG4z8LJLcj4z00aR90EfSPcRW2r+ql7H1XOfZ8TKMqX1/Fd50eDbGHWz0/oD6qm8AuftwGWOMMX5FTt/X47/ZzwZ/LE797gfM8Tl4aHM6EPhMfHhPv/2AP8bPpA80Yd/dP48dno0P5zv+8PHVD/fGGGOMj2Y/gN9z+nlm/LqcfhbkoTV/m2Z8Dj/rs2gHE+OrczrM3XfTz2OHZ+NT4E3Ol5Hjqx5M+aXZX5xjjDHGr84eEu/ZA8ofj/zZlbHfOvsx8Nzws54V8Js932+dja8G30O5R/e9/fPY4dkYY4wxxhhjjDHGGBfs8GyMMcYYY4wxxhhjjAt2eDbGGGOMMcYYY4wxxgU7PBtjjDHGGGOMMcYY44Idno0xxhhjjDHGGGOMccEPOzw7/ZnVZ3mP7leHv5jxlj+BffrTymOMMcYYY4wxxhjjY3n68MzDmtN45mDrZxye+aeHE2zlHH/q1TxOf/bVtUY7Du6l/5xsryes7fBsjDHGGGOMMcYY42vypt88e8th1lt05D266HGYJXmQxXwemHHY5kGWB2+nQyrnlO177KbPO1LvFfQ5xhhjjDHGGGOMMT6PDz08+9vf/vb7gY4jD6Zap2U5rEp6rf3l+t3BmodM+MNOxsT1o0Ou0yHV6XAsbZ3Wr8A2tTGX9uUhXq91XF1PDwiB+tz50JYDW/CoR2OMMcYYY4wxxhi/Oh92eOZBSx/aeIjUOi3LPYc40IdarLVuHuQgn4diDbbQR8+DIfBA6e6g63R4hq8+SMKGMXCNjuMuNtYzt8yF+DI25r3vuPLavMTcJe3YN2vPq2vMX/VojDHGGGOMMcYY44/Ahx2e9W91QcpdXQsHNgwPc/qQ6073dMCVaNNDocS1q/WTbfLsw7NT/nJlG1jLA6m7XNLHnVzXkHpRN+FaO1dx3/VojDHGGGOMMcYY44/Chx6e9cFKHvCkDtfM90Dfg5+kdfuwpw+LGuQZyORBVWMMyemQClt9eIbe6RAKkO16ScfU+Ru3Qx8d16mmd4dnxnPqG5zsMU6yY4wxxhhjjDHGGL8qX+Y3z+R0EPZI93TAJci7dneIBaccTrY5QOpDJPTQP3GyK9jOw7P01wdyaSflvLZmXUNypg6SNbyK7VTnMcYYY4wxxhhjjD8aH3Z45oFNHtIg44FS67RsgpyHU9pt3Tyo4vDn6jei7mJiLUm/cjo8wx5zHk7l4RUjD6NOdUlYy9wyF14zHuTuDs+E/IwH0Ev/XOtTXV691yfzV3Ejk3GPMcYYY4wxxhhj/Ip82OEZeBDjyAOu1vFQKYcHNb2G3TvdPGBKmO/fqjJGbODvyo4HUD2k1z18Anzm2tUBFLiubNfVeUbmYx7CWsrx+szhGXQd5K5H+OhYxxhjjDHGGGOMMX413nR4NsYYY4wxxhhjjDHGH4Edno0xxhhjjDHGGGOMccEOz8YYY4wxxhhjjDHGuGCHZ2OMMcYYY4wxxhhjXLDDszHGGGOMMcYYY4wxLtjh2RhjjDHGGGOMMcYYF+zwbIwxxhhjjDHGGGOMCz7s8Oy33377r3/4h3/4r7/+9a9/nxk/G3pBT+jNd+dvf/vb77n86U9/+vvM1+S9cXbP/vznP/9+/+///u+/348xxhhjjDHGGOPH8vLhmYdkDg4Lcv4zDs+0fXWAwLzx/OUvf/n77H/P59xXwAORq9g4eHH9PYcmn3l4RtzG2OOZgyMPmajFMzx7KJVxnWzn/n1mX3xWnFdcHZ75PnNvfDT6ddzVJt9vjEf7y550Da1VDvMcY4wxxhhjjDG+Ci8dnvkQ7IM1D7o+EHso8TMOz/rBX77q4ZkHILz2IYu5eGjyVQ/PkrfE6sFJH6hcofyjQyn3ijXOw5j0yesz++Kz4rziUc/M6yPRp/Xwfc58w1zWwnhOsuA6o2vIXNap78cYY4wxxhhjjK/AS4dnHjqcDkk8tPD19CCca4y040GXw8MDfeZofPhX1kMAbeYhST7MM8TYtMUwfu8ZyV0+3F8dBBiDhxSpRw6sazvXOvbWc958zaXjzAOlzJehrodAxshIveRqX2gjByDX8x1zz58OpVJO3+Zq3OpDzvVa7zP8vTfOtIl84rzD2mbPIGub8gzWJOezRq13Qh/GoE7avyLr3WjnZM865Zz7e4wxxhhjjDHG+Eq86TfPGP2w7EO0D8MeAijnOg/S4AM7+HDtgYG6Hji0bpPyPoDn4YcxsKaN9tnxZ65wJa+9zAe4zkOMxBjbpgcK+G77fbCgP3S6XqzlvHp9YOG69TFnfCqb61cYi7FC+wLurclpnXjyXrvIKq++9WEeeh5bzDkPXGOz804/kHpvjZOBHGAr7XPdcTEHxuae0PbVPoC0p3/1mXcNG84nbVMb6t1hfOZ6Ar/IZM1AXV6fsTPGGGOMMcYYY/wMXjo8Aw8nHB5A5KEF+MDswzrX+TDuIQGv6ubhC/c+bJ/WE20Ri9foGMPp8McDgvZh/GkHWp7rq3we4WEFNj00AOJ0PnPWduaRc+oZm3QOwL1x6xt/YI7Ie/3KAUr2J+OXnNN+x5yc5Dv27q065G5d0Gc4n7U7xZF6740TtJcxcS05Z2zYhK6te0cyF1EHeE39E23zlMMJa/qs3KmG1u4ZO2OMMcYYY4wxxs/g5cMz8aGdwcNxHlpAPzAr2wP5fIDOoW4eTpzoAwQPD3o+Y3a0D+NXlnnoAwX1e6h/h4cV2NQPr8yfclYmD0h6zpwZxqiMOYAykDo5kH/2AAW0k/3J+CXntG++Ym1ypHzGkzLmqA9yV4c55yFrp8xpfFSc+GGOV6+JQXKue9a11a8ofxqAXs6lX2mbpxyarNsjjKFrqD62rMEz9sYYY4wxxhhjjB/Jmw/PwAMJHo7z0AL6gZnrq4fxtHPi0boHCDyAg749FGDeh30PJbw3vo5fmy1vDnn9KsaFTe069J85d35wmoPMo3MA7hngwQwxNJ3vHX3AAxm/5Jz280DFdeM5yZ/iyXqqYx1dY7AGWbtTHMlHxIkf5vCb15JzxmasXVvzkczljlNcog/zUdYYGtdT5w5iRzZreIq7cx1jjDHGGGOMMb4CLx2e8eCdD7Y+QIMHCB4K9ANzHjA0yl49rJ8OHJLTg7j+nG8f6nR8+nBd+T58UP6UD6Rs4wGIBw8eGuRc22972gDy67h57RyAe/Vcz7pJ53vH6dCj66096w1tXzvWwByx1fEg27Xi3mvr4d7Juc67/TasvRonQ3+us+b6VR2Mzbrpy9qeYk39Jue5PslZI+vhvT65ZkjfP8K9kDl3nkBsr9gdY4wxxhhjjDF+BC8dnvkQnEP60OL0wOyDfw7xYTqHtiDnG3V9+Ic8xHDeGBkeJBhfx69NH+61l4cPd/m0bOIhgQcg+spaGY8HGJmPI8l5Y+4cQBnxoCQHPk/5XmEdjFX078j8IH1z3Tmm3Y7H/eWwb93HtCnGlfvFnjgy77fZLAElAACslUlEQVTEiVzazNp07Omre9a1TV3r2fEw1M/YGciesG4O6wfOQdtzZA7SeTquYmNcxTfGGGOMMcYYY/wsXjo8G2OMMcYYY4wxxhjjj8QOz8YYY4wxxhhjjDHGuGCHZ2OMMcYYY4wxxhhjXLDDszHGGGOMMcYYY4wxLtjh2RhjjDHGGGOMMcYYF+zwbIwxxhhjjDHGGGOMC3Z4NsYYY4wxxhhjjDHGBTs8G2OMMcYYY4wxxhjjgg87PPvb3/72X//wD//w++tn8u///u+/+xmfx4/q5Uew/XCNfWT89ttvf5/9b/76178ea8fcX/7yl7/f/bp8p33e0M9TT78jf/7zn3+J/fanP/3p9/3E688C/3wmjvGR9GflV3jPfqfvfj4T+L4db8d+M57Ze9T7Z34WP8N3iPGPwGd9nvkzwa/ys9r4teE9wHvhZ/Mdnm+ePjzLL64efEA8ehClKay/l8/8geln/UD4yg9W5s/rR9F5P+rlK7zlzfiWenxnPusHqLsPIHyy1n7V6fcBc9TZ8Wx/vhIfsc/J+1UdQe8tny+nPW6ffgWyL7x2rq+CjVc/c97Lo/cwa+R19b4h3rv1Z8HGR343fAbP9vgjc3nUH/DzoCHez3yvfYf3cn9W9mfpW3hv3m/97n9mL3w0+Hv2vd11sfbv/Wz4aKz/s+/R9+6ZR/ody2f3ud8Tb+ErxGgfHXc1Zi1ln+39V+fR3qJP5Hv6vKJ/WRNrjT1tIpM9wE7qPPPezj6dsNdX6390+nN1/E/Yr7wX3gt78D2fDd+hV2/6zbPTB/4zH9IfgR8gn8FH/ED4FqjlMx+en0Xn/ZG9fMub8ZV6fOZ++FGc3k8fwTP7Of1SSz6wiCf1sNPxcf/Z7/WP5jP3+Wdy2uO/0g8Cz+zTV3jLZ857eeST98vpfQT29yPqgB3s/Qp8ZC7PfMZeydCXZ7+P3sJn2/8I+rPyI/bqez/DTp+Lz/DMXvho8Pdsj3+lz/bkvXvmUQ378+Kz+/wRPz/87Bhdt659n7CWsdJLZH8F7vYmOfue7PclejmHDWvEtTaZswfodM9z/YpHPycQB2t3/f4jc+rf+D9hX7GH3gt78D0/u32HXn344RlrvPoml9ahMMq1LTnJ+AGSfrrIfoCknqQewwYjl/OnDydIuZThOvXxI8TTfv1wyzmGem1PrLP6d7Yha5H9kFPej3oJHV/6lOwfI220X8k5xqN6uB+uuMofe8SX69jKnJFJUpZhzqcYkFUfm9xnPVzrvNyvdz1NrmLq+rrPG/1B+s7Y0X8G9431YKR96HyNV139kRfkXM5nfknXzby7HsTRPhnaB+azb+h0r7HbPq9QFrDV+8+1pG0zAN3T/pWOS7IOmSvk/kyd5lXbyHKfvceXuAbIYkfskSNzzHn1O4eMI+fTf/sghhMZf8q1T2NJsmaZA6CPTtYBlD/Z7TXfR1znWtYSWq/r6XrrAf6JlTiVdV57DGMBZRn2Ar20n/VjvvvBMM6WFWxiP9etV8d3yg3Mr0Gne3YFtvWDPX2dYjjlae1aPmt6yhFSh1owTnG335TJ+BmijnFg+8p3ygH2ew39nLPuHVv6gK4vr1ekrPY7TvvT3OXT76FHuQJ+Wu/EVV24tk/MEV/mh5+M2femOM/QJqDDPcN15pL0wxB7ZY7EflWbttE+5MpXzjG0C8aRg1oRC/ayLu03643sFSnHdfeZQRzYZz1hzd5B6iCvX/Q6Pta6lyeyf9q7ijE5xYutnjth3dsm4NvY9Z02u2fmyHXW6hRfkjayduhc7UXouBhd+8b3SdJ62M19pA9l9PsW7Gf7ENaUyVy5d5zid41ruepP78eMRR1z1F7bynoRD/fYcB155rxPf6/aci9lngzrwKtzp5qyrixoX4yHV0h7DPH9YF7atF+OzLVJ29mrttHxcp/5P6qntrWbsIaMmA+D/Noewx64L3oeMgfsEHPm8RX58MOzbCr3Nip1Tk1prmSct7D6tRFuFMkmqOtGbx+9MRrWs6Hm4wYS7RoTeum3Y8RObmiu00/6NV9t3dk+9ekE8pm3PjJG7rOX3MudH+ymHUA28+M69V+pR/cwQSbtZA72rO+NtfcK85lH9vwUA7LWFB+se9+2We/6se7+ueIuJsgYrtCvPc9BXNQwfdyhje6lvbIOknmf9hy0Pe4Z1gb53gvWtfvS9Tj55J64wHhTp20SW/swngZZbdur9nWifQI+mLMO2Ms6dVzQsWU9Wp/7rEvyqm1zc926m3vLZhwph54xIdN99v4UO/L6AO5P/q9gPXPWZ9a/fSb6owZZJ2thbsaBbOaknDGn74T5rF/m3XXyXlq3sQbGAMYp3Gsjr5Oc7xgS5jNH/JsLZG7GcZXrVSwJ9UcuuYuvwX72Fr28F+b1c7KPTsaae6bXuCZHeyPIXcWd/tF133b86cv9Zz1Pe1Wy1urZR14zl/QHGRukLrL5HsNH+k2QU69jyPhO3OWDjYwhY7rLtWNFp3MX5nst7bJ2ulen48d3v2+ssfum3zfaRjZj4dpanPZE3iObteI642jufEHGfSLjBuvQuV3Fx336l+x/0vkDvtImZFyspQ/WtN1+jPcR+My6YsP7U4zJKWd0T/k2d/G5lrXg3riu9gIy1gqQ6XoKMZqX/rxHJ+/JUTvWRD+9T6441Uq/2PA6428yjlfRPrQf62Ru5p17AbgnViAWr8E8AFuneqQ+cO1e0Xfnl3YhYyeG0711Ro97ecUW8RsbsK5dQC5tn8j8gNy4t7653v7sCegr/fc+7N4lp1zQ0642gHt7xyv31qzriU1lu3/aTnJftC3m9cN8xqQtc2vbXKvrWtbqK/Lhh2fZeJLPQqtjcbK4zZWM8wkNfdQ0IJ5uCDGpmxujOeUnaUPSVtslpqzfST9BFxvQcdzZxuZVzEnbOOWavWx5QD7rLhk7ZD+k/b1Sj5O9KzLuZ+IiDuZP9QDmWD/ppi9yyX6DtuG0jj31TzyKCTKGxr3hUAdYU+/0nrniFFPmdopH38/kA20D+/bx1ff3yWfu84xdiAUdSfuQ8TQpi4+WO+UP7RM6V3ORjuuUa+b3jLy8ajuvJePPvjzSuwL/7pOu7al+KcNr96LpnCHjPvUzUb9rhd6pDnktWTNs9DpkHSDtp75kXq3bYKtzPMWpHexmrpJ9tTcnv4/iyXzSpnCv/mm9wd9pPNIDc01OtcFWznVcp/eSOqc1YR5bcpXv1bx9SNJf+360V5HFJvO9Z6T34ym2lNGmnGK+ArvW56oGcpdPk7buck3/wPWzdYH03+unfJCnV6caZZynmM3/pPvsngD0M65eTx75gq5hg6w1glNduFem5U8xAHYyDun44FRP/ZzkO0Zl4bQPniH1Tj6Tk49T3U4g80o/sza8dp0g84dTPa9IXXQyNubN6WSz5U+cagXWmPFWG8+QNe0c3NfZ75SXU+6SNeD6JIeffA/mXjnttdNeyhp0PU7y2nzVlvFIr1sfXu/InPBPjawB9qwZa85D1uPZXmQPkrYtnROk3ZOPZ2M6rWd8V7ECelnXU5zm9KivX5VPPzyzAK1jYxinTQEnmUcNVb4HEMtpTdt3m8H8TpBXbhTI3Ntu5+AmStDJGLmHrvMj29jVRscobeNRLzs2x8k+do0dkOm9A6n/Sj063yZ1GOZ5iqvtGMdV710/6WJbX8h0zpnjaR2M2bonj2KCjOGtZN8fcdo32e/uoQOZky64Lp1T1o44067jqh4nn5nvqS/d66w3nHQkZXv/AXYzV2mf0H3pXDou13sYK6+n9ayNvGr7VBPyN/7sS8py3TUSa5LD2nVtT7KMlOGauY5TmO/eZA9O/UzQt2bImS8+tZvzXGeNoX2YR+6DtAepg5w6OfTDdeeYnHLkvu2lHWyf5rLOzCuTOaeOoKcsw9zbJmTNT+uJe7jJHt+BTNem4z/JtH3izPwY7gleTzlYv3yvtl3BfscA2DjZxi5r1kcf2DCuuz2AzCkOeCZ3hjJcZ47mfcJ4czy7F+7yAeLJeW3d5YqM/uEuhq4LtP9cP9lS3hr1cA8Qc+8HbDOP7ilG9Fm72xOgb+n15JEv6Bo2KQunuqQN5E/jBDqu66Pzh1M91VE+6Rizt+nrEdhA3qGNU4xJ+hNy6Lo16HSeCXHjNyHX1OEamfTFfeZ8qqfoI4e66FztReY755Y/caoV9xk/du5qd7LxLJlD9jX3UM6f6sPIevZa1gA55jIfrn3/wJVvYT3tO6xB1yPtCfLk8qqtjqfXIWuUeSXUgTVk0efVGhIr915rK0f2IqHWLcs47cP0kxBPy2cNWct+Az6wxehap/wpZtb0Z11O6EOI0/xyoM/oGE+9+mr8tMMzsUGp16TMo4aylk1LHjUk7TSn/IS8ehP1Jku7nUPrE2NuJnS97zge2Rbsn+ahbZxyzdq1/B0ZO5zia3+v1OMqX8BOxplxPxOXcZzqAcyh53qSvrCBrSRzPK0n2M56wKOYIGN4K/jt3K44xZS53cXzTD7QNtJ+7tETrXvymTZOfel9kn2Ek46kLHEQT9K5SvuEzrVz6bhOuSYtf8ertk81yfizLyl70gP9Za3yvmt7qt8V6GVd5VSfjPvUzyT1eSWezi/t5bV0z0VbXmddMq4rfWnd5pTjKc4T5uz1qa/2yX3U8eAr4898Tja75iefcrWeNu7o2NDJXKjRyT56af9UY7la01fC/akvV3me3iP5vs5rIA7t53Vzl0/2D65iE/znfjjFLMxnXbOPj/w8yid109Zdrukf7mLoukDm/kzdlL+rEZxiNv+T7rN7Alr/rq6PfEHXsEEWO3KqS9po+WdA1zg7PmC966mfK/mM0Trw2rFfgb/cD7k/Tj6TU/97fzWsPYrNPJKTL8j4sZs9udIxr5TNe3Su9uLJZsuf6Lpc1bbjSnL/vErmANYtY8+YWr6h1pnzVQ3047XvH8j9e6pH7++ma3qSxya5vGqr4+n1xFpl7OJ+4dXclc14uHa9OfVCu89wZfuUU9o9+bCej2Kyfol16OtGH3JX+1Nf7+S/Cj/98Oyk16TMqeHZRPz1ZhF1r3w9ahjx57r54Dtjaj+9yTqHXu848GNOWQt4ZFuu5qH9tQ9IGXp5Zas59b3ryHX27JV63OWFHP7BnLTLa/o82Ul9ZFMe/cwLXWWtj76uaqD8XQ6QssmjmFgzhveAzfQD3Of+AGucsuhmHa7yPO05YI76SOeUtbWObUN6H518psypb90r1rM3Jx1JWXLomnau8ihOaJmOC/CXOknvnTtetY0ssdk3YzXX7GnWTzl9cY9s56p97aUN4T73zRVdV0EXH9J7jfXuZ9I1Q5eRc12HtG/Op/2Rtlsm4+qYmyv7csrROB+hb0Cn+wPmaHxds6wPIGuvTjZTP/2fuOo7OtaE9ase55q+jMf7U92ZzxzJ71QbYC1z4B6bbR997o07scb65N640csaZE7q6SN7ga2MKzE2Y+FVH+h3PTO2BtmUR/bKb/tMu95fcZdPx8x19zn9misymRfXd30+1UW72Mw+nWylPGv2qmEe2a5N7qX0xbWx3e0J0JZ03M2dL2A9a9j0+qkuKdP2n6Fz4to6Q9cPHymTOVq/jtG5rKWy6Uu67shlHa/0wHhdbz/Yzhr1/RXa7ThO/UNGOWx3fU7+XOMVsNtxX+1Fr5X1PZDyJzJOaT3jMK4T9LZz4h6dO/3MAZTNua5L76OENfuh3kk28+Y1Y0fH/du+hTn9NF1T5LQn6NurV2x1POR22ktwFTu4Zo+A6/aH/Y5dunegXXO7Az9pm3v0tJs2uLdGp5xTnmt7rq3ur7Z4TXleuRfulc29Bdq+q2/7ydp+RX7K4ZlFd2SR5UrGJiQ024YC96mbm8HG5DBmbTNOMUHqpQx55lrWoePrHDIm1sB7BrbNoet8Z7tj0nbTebcPyF5C94dxheupn3rZH3ilHplvk3mpZ614Tb8nO/0BwL22ev9nzNhNX6y1/JVtdE9xX3EXE7Zyb7wHbGVMGbu4b3JvZI0h1xxw2nPAnHsAOqeubfbBoc2sK3Inn9Taerdt6H3CetbipCMpSw5dG+xmron113bGCZ1LxyXMI+dIG1zn2jN5JFe2rUnazx5mT7t+/V4wv9xH6KOTtXMt83POoc+cS99N1yf3zamfCXazZsafZB0gc2SYX9ekc8w6dFzEkLoM82jd5irHjpMBXS9tZ49b91QjBjEyUhb75t77Brrm3KN3yqFrD9ZZkMlaJxmbfpVFzzXXxRrlnHE6Mq5cy/n00XE3rjtyH+d81sn8lO16Za8cQi1O81kzbeWcI3uY83d5pk9qRrzP7gW4yyd7QP+4l6tckUn/XKdecqoL175/8Jn78GQr5UF7Du3ySg0YrmWckHpZr0d7ovuT+659iOuM7k3XsMmeEdOpLm0j8z75BN+jjqxrrknOERM+1en9zXzHqL51BWuXc9I20WfIKcaEeqR+18eaZP9ypC9RNnuScs4xMv/OhVhOPYG0jUzWmfu7vdhxMVI+wa6yqQOnmhjDHcSXOtbcXpz63DkAsWVdrV/q68Nhnh171iDne3/mGvG6fvINzrceWHtJe4K8NX3FVseTuuSZe4ChnRPElHGp273Gf9pU59Q76B4w2qbknumapX7mQZz9/kFGH+mfWNFN+bTNPH7dI5D5pl7W1vp3nFdr2EE/c/yKvOnwbIwxmv6yGgP4YuwfiMYYY/xcTg9X4+dCT/r7kgfJr/4wmVwdFowxxq/ADs/GGB/CDs/GiR2ejTHG12OHZ18Pf/NC/LnqO7HDszHGr8wOz8YYH8IOz8aJHZ6NMcbXY4dnXwt/hrr6p1vfhR2ejTF+ZXZ4NsYYY4wxxhhjjDHGBTs8G2OMMcYYY4wxxhjjgh2ejTHGGGOMMcYYY4xxwQ7PxhhjjDHGGGOMMca4YIdnY4wxxhhjjDHGGGNc8G0Pz37WXwn67bfffh9fjfzz1vvrdj+Pz/xrk/T1u/1lrO/+17z2Xvq1ee9fBftuf1UsvydO/Ap/6a357B7x8wCfE58Fnz93PfsIfuTn3I/y9d2/e+RXfE++yke/h1/ZG/sZ4PP5ju/VV2Nm/zI+O0/sf/b3RfLdP58+Mn7/Wu4zz4CvyP4KfMY+eY/N98bzQw7PCPKj38z5wUUBPqox2MXWFR91ePZqzP2B2Pq5/sqXfdv1Df2ZDwM/klMtyNm985FQx9wbXVuxxo6uNfe5nja5f/bD9pGfHwH5f0atfxSn/TPejp9bnw3vmWf69iie966/BeydPjc+gqvPJMG33ymfiZ9xz3yWvfc7965H731/f0b/G+y/97O7v/O6z4/q0Pqv8CN9JZ/53UP8z/akv4cZr+znrt8Vp7p+VC0fYY7P/mzyKh/9Pntlbzzar89g/M/08RQbup/1nfAV+Mz36mfxSswt++zPJ28BP5+1V062n93Xb+Uz84GPjP+Vz8GP+sx89rPh9Bn6mfuwyTrj85nvwEdyafNV3qML+82zF6GRzzT9o3n0AZLrr3zZf/YH08/mI37weRb85A/UV7XlTdtygjzr+YHKflOe62f7defnR0GsP8PvR/Ej988fgdMX+M/kUTzvXf9qPPq8J5f3/EDxGbz3O/euR+99f1PPz/x54LM+f7rPn/k59yN9JZ/53UP85PEMp4ck7l/5Hn/mPfmj6nriox4Er7h7D7+FV/bGj67rd/+Z6S18x5xfifm932GvQEzPfra8ysn2s59Pb+Uz84GPjP+Vz8HP/sxsPvoz9FU+Y5+8x+Z743np8Oz0JZI/RNgch4GlDG8CPkR4QyjnGrQNxukDKj+4Tpsw9TNu7Sf55uwcMx7m7z4EmU9ZwabzDOiYiaHlXMNWzhPrSf+ZHBjZl5xXP2Ug8+o17jPu9HtCOfWE+HPNvDpPyB4QCz6JXV3Xco5hbM/qg/5znHI8xZk9EeWyhnK3Jt3bKx7ZYp51R8pxnz0lD8Cvc4Ie8yd5IP+8TzlG+u1+nTAvR+6hjkMy7oylYa3lsId+xtY9Zb+4xjCnq9wT5VlDNm21nyTzbFlscJ95Z52blMu9n7QNayKdq/bSZsfMaLCLnFgTYQ0ZSVsp1/GwlrIMbJGT186/Eu9JP/3CVX3VdVjfrMHdfr8jdbJPxHa3N7jvvIV5+8G8dltee8hlvqB/c5erPJHPee21fOYImR9rvDbOO3JftV/8nUBH350v82nTmP/X//pf/8Mm99lbbaGf/UmspSDPnGSNtdd1YyCHb3Nxvm0zAPmWdS35CF+ArHInP3CSwSb14N61rDGkXtYOUo8hOcdom411yH5jO3PBRtrMnvf9Va7OMZCB9MN82um4cs+rfwJ7KYdN7x3abFkh3+5N7gHIPM1P2mfXy3rq01wd7o0rWjZjb9/2/2TT+netIW2Ye9aDoT385z6zHo5cQ8f8Hen3qifJq/WFlMfHFei0nLXL2DInSD2GoGf9ABvZB3MB1pBNW5nbHY/2UNdcu8jkPHKpq93UT7uAvGuM7GfrMbIeyV1fs/anfdH11wfXGUPr3sWedP2Qu/J5koVnapl5GlvWIX0iK713Tv3V3lWOj2TTt3Hbs4T8rDOv3Ev60EbXiwHEoAz0/sj8keU+7aff5q7O2GDOfmUNMl/l5M4mZGzWRx7pvsqHHp51EyXnDdp7XrmXXEO2/QlrNr0bwHw2nTXtZGMkG4Tv9JnxqJu25WQXnDc2bOHrFHPe48P8IGOEk/4pB9YzH2Tyvu0Cdt1UxJHy2E6/XOc6121Pek09YshckcEudJ5ATPage6K88Xc/4RX9jNncT5z8nGoLzKcPubMvxvsMV37IMWMlxrxHp+/TDna7ftk/7s2bV9eUtZeZi3V37QrloetFzHkPGStwf+rJqX+gD3U6B2ynnvKsZ36gLPOQ64/8JOkDeOWeecAP9/rB5ik3oB7Kacf7JOuGHPbsK+Q6a14D98aWOZ8g9uwXuhl7rt/5Yd74rJeknvFos2vwKN7WB+61f1ffjDfJ+azrs6CPLzA+77GX99jmXrhGX5DvOmY8bd976LqbP68pB3ndetlzYT1rx711RdaYgXzSXoKNzBcyZ+gaXdG2sJG9yHVejZ+4uc8cc/0K4uo8tQ+53jXMegG+mLO39sfYU9817+1r2kve46tzPHElwzx2raN+BR39APfGxOtVLeGZ/oj1MT/v1e/8vReurR8xeK0d77GXMUPWsvPNnJjP/FIv6dikcwTsW08gNu/thffaVb/jQVe/yHRv8h65rkP6Nta0n3Sd0p663QNeOwdQNuUAe163HnF2bMi7X1hHXtQ3JnTTXtZS2TvQy/q9Wl/IeJNTbmBO6rg/BHvZE66NoW0y7xrkOnrYtVaspewdyCEP1Ag7XdfuqeA348+Y2hZwf1UL7o1ZXfNR1jiTu74+sy+AGNs2emk363QXe5N5JO0TmawVdX1rLXs/oOd117ZlIWsI6CODbvNIlvvcI9ybN3LmALmGTdfQT7nUI27uE2xgC1zP/LjXD69pj9e2J712qnPG7zUgax1S7pFN7s0F0s4j3bfw4YdnBpukDIXIBIEk2EBuVjeTzTyRdlKvbUDGfbLZDVL2lG82JNFuN+NKvuPMGAA76bvX7/RPcUvn33Yh8zjlhG372evYuqtP03mIdk/rWdOTXXIyvkc9fKRvHHAVK5B3+znVVpjHVtq/65vcxXDi5KfpGrRs50GczEHrArKu53XWXdxL5mXdn6FrkfsSTrW6qjHzLQsnee6tDzpd14wjZZ23lrxaj0d+ktO+ytp2na3DM2TsCXP20RwyXmv3aD+c1hPWtcs1eaBrX6zJIz9X15D1OdlB1hqc1pNHcTRZX66zT5Iy2Lmy9SzER5yALeJLcj2vIfMjJnsjWUvJ+NH1Outyqpu4X+15+3gUx10OTdtq39I2r0hd7JKz+ROftefVeJUxDmN4RMpxTW2xaZzcp2/9Qedzqin3yqT+qZ7pq3mPL2rzqBZXMsy73wQ5amXteJWMi9fMp+V7/Q51c6TfzFfSPvJZvyTlMn5J26xjS+58nHoMznc8XZ8THUvHyr12n40Heu0Z3dPegFMeGetJj3vmATmvU+9RfTLmkw/s2Ku8lowhrwG7xmEtsj6P6Pq1fq/DKQdgvmXhJI8c9TrZz3p67Tx22GfGyL31yj0IqXvHoxzbLmSfej11MxdBFhlAzmtBnphOdTvJn8icvLZmV9zFIqyb6zPywvwp7kf5PHqfPVvLE3c9hH4vnvzLnexJL/PCL7FDy7bdJPO1xwlr2j3ll+t5LVe5pl9B1jrnOq/mCVdyj2zmNWS+j3TfwocengH3BEWwkjIkkGvQBUjZ9idpJzeT10nGnQWVLGzKct2xnjaYaDtzQLabBhkzZAzQcfb6nX7mAMwbl0PaLrCe/dCHpE7KAvOsN8icemkeDbLk0XlC9qDrBHe1gFf00U1bp1jhlHfauUKbxHGKtbEeWfNnSD9AXNznkJSDziPjPNWPdWuRdaHm6c+BPJgb46pu5pHDveGekbSX46rGadv8mWv59INs7k3IepEz18gwz6v2uNfOIz9J6knX2f0N1qHjBNdynHwqB9imPrwiy7Wxux96GNtpvzSs44+csM+rNVT3kZ+sBzZYE2JlHU7xoHe3npzW8afvR/UlFuaUh+47a8hY40ecasMcZG6CXddTFrLmxNQxsAfSj8P4cy9mXl035tsGviFtwEmWoQzX6kL7SjqnzDfJ2O+gvsjhk3h4tbdZZ171yzp+eWUefXUeoU106Cuvpzp0DVkzFkAv6wCZc+qj1zUi3t5X8h5fgF1sZD7NSYa5rqOx2OcexsXraV3bGe8j9KUuMWVc5Np+GNrn2vqd4lbuVNeupba6h2kvxwl1GfruHKXraCynWLOmbavjzX47hGvrBVy3r9PeAPNIMtaTXwbzrmuXV+e7PllDhzGfYsvacJ35QfY5/YK+JH1rs0FfGYdwnf7TXo5TfSFtW49Tzqxjm9H9A9fBmpAPtni1Hukn6wTdlytOMWTM2MROD+vbflP3FEPKI9d2GcSEnbQLyDN/gvm2I9hz7mpfnGwjbx8gc7uL/YTrmdPJJ+tpz948U8vODXnjUT/HVQ+h34sn/3Ine/LLMC/0uIesLyCTObUNa5c2JG2RW9cZu8bQfgF7mZM8qjPr+so6pD9IuUc2uT4NeKT7Fl46PMNRJgbdOGHepFPmUQMyaQYFPZF2svh5LdkQ15NsUMrmtZzeQA25GMOVfMeZMYA2pNfv9DuHtPPILrCe/fBasp+9ji1sNu1XOg/pGHI9a3qye1ULeUUfXdYdmWuCfPs51faE9bQWVz7gql7PoJ9He6Jj6Dyypqf6IeseyOus+x1XddCXuXctzE96/VmyPpmrpJ9TnLmuPq/WkHtjk0d+ktO+ytp2ne/qwHz6uPIJrhkn1/ghFuM57Yfk0TqYH6/EjA7X+oNHdtQH9JB1OA8nO/qHt+STvlnLel7Vl3l9XslgM/t6wl4Tl+R95ia53rqZHzHZe+m91qjf+z3tpgwo6337OMWRoHuVQ9O22re0zSvsPa/2UHsdszadR4dBrqf+n7A2DGzph2v3ICgjnc+pptwbR+qjh35y2lfyHl8J9luvSRmuswZgLFd9loznxKP1pH15b02u8pWU5Tr9Zhy8dn3atvfuM0kfz4K8eXWOQO1PvuEUa+bS8egLkPEacg3udOW0N+CUR8Z6pSepn3by3uuMMe9PPrI2eS3Io9fXcMofnDdG+Yj6PgMx3tVVPyf7WU9wbzGQZx7bXKfd3IPQdq44xZAxt92m11P3FEPKdz+TU92u5B/1VZw/1eRkG1l0JGO6i/0ObLrH2wbX7htAzvu31DLjT7+Q77W0I7kOJ/9yJ3unJ+qTw1WMXGd+me9b9nCu57VgL3sv6VdStte9x/9pvq8lbV7FAo9038JLh2c2WIcEw302UjLYbC5zrCXaZCD7DGmnNx423ASupd2MmVfujZV7ZdVt2d5gTcajjrFxj6+UgW4utWBdemPf6WcOeQ3YuLMLrNtj1lLffCRlIfvSIJs5ahf51EEmfXKtnnUx5q4TZC1O65nznb41foauM2QcglzWW/+8AmvtExvoQcfbtZM7Px1r+8x4oPNIfe2mL+6NFz3jU9Y9e0fHAOoLttMeMelX8J2xPUP66VpB+sF2rjOfMQL3xGE+6DCyb4/8JPowb/dp2xfXT3VPPfM++QR7adzYI8bMDZjL/ZLcxSL4x2bWAx1yytju/OS+Q+9KzpwT9JR/FK/6WW/ujZPrZ+qbPq/6nn1FNusjHS92Mgb85HrbYS3vkdcnttqnOV3VB9BhZI3U62sgpo7RXgrrpxoBsimPbNpP2je0/lWtT1h/9I2f6+ydcO8aEAv3+LqrZ4KO9RVrTdzS/pHJ+p16mzKpf1Wz9Je8x1dy0mtS5mrfED9k7ZtHPe98rYm2E/dE9jR9q3vV87Sb1+pZN++TrqUy5KYdQKZr9YjOK2ODrhHrxvJoD6Cb8aDLgNbFpmvQcQBzxmINrvLFtnGao/68b/sJdpFP+1mrvAbySZuPakMeyIv5aA+/p73ZdBzylvoinz6fIf2g2/1IP8jZE+A65ZFDJuNWJ+PiPu10Ddpugpy2rKmy3nctpf1mvqc+pLz744R+rRN2uc+c5VFf5RSPdB6Q/iFzu4v9DuJEF9pn2geuzetRLa2PoJvx57W1vYoDuO891/7lkSyxtP2E2NVJmDPGvLYW7oVTbbKW5pu95F57XXdoeXlUZ+6NC/DR9YCUe2ST2nV88kj3Lbx0eAYGwTBYErcxjkwiG4p+J4h8FiDtME6knd4UHYuNEe5dwwY+sefanSxypw2edWGYL+SatjtmbQv1YF28Z2D7Tr9zYE1d6yttF7jOTZX6jKRliQH5E92X1CNe5zN2yBhZw4c9cC3pWmrbuNB9Vp9XfTusedL9gK4bA389n3WA9pn77dRb82ru/ORa74mTbNYzY7B+GXPGy3zGh65yDmrW8+kvMVaG19acmNzDif1PvSbtMsy/6w3tp+vcuC7mmjae8ZP0Hsl+kUvmeNqbYiwM/BHrlc/staDTcYM2HaljPU56YLyZQ9dQtO/QD6/oSMtp25wS9J6NF33mkW/bcFVfc3RkrMjZg5RJ//hInSRjQQY994f+027uC+47ZmE+76XtMdKm8eQe7bqTj7peayNrZV+6fgxrBjl/6nFCTqx3D9Q/5XwH8qlzyh+sW8d91dcrWqfrB8wxJPcIcqfecm9sqX+qJ/7tTfMeX9hVV/3mSga/XUvWsw/4Td2sEde5ljETq/PYsybdYyAe1jJ25Z1Lew7XuNZuyhEP+Vk3MB/zzloKMpmLdB27dpC9ZKTvrBeYtyNjQa9j4D7tpa71koxVv6J8oj5DP6f8oONGN2NNWykj2GYuc9GmPc06Egf204Zr1qtrk7VmaBewl+9F44W7/iWv1heUd2QMknYZWY/uB+unmjBaFnreuLM2zFlT6L6gn+uJdWSc9pB9z6Hd9pv5dgxwkm/bkmvqnWoP+ExZ7bT9q32RNVCG6+xT5gZ3sUvaZWTuJ5/UP2V9fz5Ty6wB9vK9lz1kHll9th3JWIw1/SePZHOdkf7MrWNAxxhPdcy9YO7oQPcq82doF1oWkLF2zV2dWcu4ALm233J3NiHX294j3Vd5+fDsMzGh5GrDvsLJ7hiP8IMoOX2ACHuMvfaZfMT74SM51WiMrwTv19MX9Xu+OH823z3+McYY46twOngZY4wTX+rw7HQwcXrweZUdno238OphLvv0sw+2vtpD8w7PxlenD7W/+w/JP+JzZowxxvijwHfqe581xxh/DL7U4Rnkr9YxPuIhYYdn462w/3I/Xv3WGXz2Qzn7+M7/z2CHZ+Or4/syx35ra4wxxhhjjPEKX+7wbIwxxhhjjDHGGGOMr8IOz8YYY4wxxhhjjDHGuGCHZ2OMMcYYY4wxxhhjXLDDszHGGGOMMcYYY4wxLtjh2RhjjDHGGGOMMcYYF7x0ePaZf1mPvyK4PxP8GvlX5J75q6S/0l8dJQ/y+SzY61d/2fIz64jtj3yPaY/xmfX6aIh3fxFxjK8D3zEf8devx8fy1u+jz/weu+KzffIzpD9H3v2M8FE/y979hW19fNZf3/7V+Bn78b3kc8t3jP8t3L2v3sNn2W3+KD9b7pn6OagRe+Kj9sVn1P279pKYr56jvzs/5fDs9CWzN/rrPHqY6Q+DX+nL/bO/aO/sf2YdeQ98pO3PrhPcPUC8ldy7fDY8+gDmffBs3T7qc+ytnN6XH12/78JH5v6z+/qr89GHZ8+8r1/l7rOIz1bWHA2x5Hq+R+/gc0edj6zPs7z1+yj1rNuj74r37oG3xvoM3Xv8XOXzUZ8Vd/sN3x/h4xVe7Q/xfZWfuz9zb4h9f/a9zWdC1qf1c/2V+B/Z/crcva/u1hrfH8+8Xz+S71Ln99J7LPlRtf7Z+L6646P3w13d38pn2PwREDOx/4rs8Owb86hm/aFwqvt35TM//LF7t88/s44fnddHfzGcuHuAeCufGfdHfY69lR/Rkz8iP7uvvzrvPTj5EVx9FvVnOnslvzv53O0f8p7ZS+hkTbj+yM/BZ3jr99Fb9N67Bz7zu5O4sod336Uf9Vlx9933M36mfW9/fiafuTfeyqMe5vor8f+MvfFR3L2v7tYe8R7dV+D9+kf4+etuj/2oWv9sHn3O331+v5XPeG9/188LYib2X5E3HZ7xpuOVYWGY6y+OU+GYU5ehjpuDe9dyQ7vJHXcbiR8elNP+6U3Sb6z0nXGTG/fa1ffJjyDvmsMP7K7B3Ru37SibsTLyy6Br5bo9Sv9dx/TXOSVXuXdugv+T74w1a84aPtJPxoqt/PBPOUaSOaWPK/DTuaftXmfOveSQ3jsM5lKetZS9Ajl9o2fPT7mf9oCozzjV3HpZX2UZ2QPovBnuUfRzvnWTzAE5XjM/hmT8zqNjLuae/l3rmBiSMeQ8WJMcxGfP1DVHc3DA1fvSGiaZY64hy1raz9q0D3uYoItO5mvc8uoeSZxv/bQpnTsy3SNhnvVE+dZJvexd6yfG4uBeslZXNjp25dK/7w3omNPfXR9Pe6vrCPi1r1d9a1sZX9aDXNwzjbGmbsuiry3nUwZfyGQ8qQ/O52hOsQB27Udzt/YIY74iY005+tD9B3L2PveD964xBDsZvzVwXMXXesjqs31xn/uYYX8e+eu1u1qzpmz2/xRPQ3ypg62usftCe9I5+P6Akx1RT7v2D/t3eUL2mtilc82cqB/32QtjfbY/p9zgzjawnnau6DisDXCftcwaMe89NnofZaxJ1rHtOc+A7hd+Ws41bOU88Zz0jTPjh6s9+4xdeGsdG207jAPufFzp4cs+GEPnylDmat+oI2m3yVwZxmmMuU5OSe4PY8kaSM8Tj70FrrXdtcm4r/JNmE9faRuyLznftrNfXQNGxi+pzzD2zin9Nlf9gN4LuZbzWbPMl6GOMaUN+ulnG77sk7qudYyMpOPM9xDXuSbGo+1Tjax72shet99c036vZS/Vt365vx2sIZe1sS7tI3NAtnNCxjiwcZdb2z7Z+1V40+GZTQAL5HUWkgLnG0SYYy2hwOj7JsFHFp21tNW+hFiMB9w8fQ34MBd8ZV7cK4vfzBO4zvu0zWvml7FrS061EGLIGmA3dTPGE12jzsN+XtU865Oo12C/a+i9On2fdri2TubasfIK1Cxls4bcm8ddfZ8l8wDi6P4yBPn0n3l4r74fNuZ1BzG07F3u0PKdC/fGxivy1hWQTfkT5uA+AvN0Tpm0LcpK55kxdH6S8/rqOugbu+kP0L+qY6+lLWNHRpjLmmEn75HPnnQ8+Ep5rvWvrOvmqj18ZSwnWM+YtZk2On5l1TX/E6x3va7s61vQy/uUxWfaBe6NpW0ButgQ7jM3oY5pmzy9P9k90bF7b3wZizZ9f7SPvEbfe/utnpxifNS3tAvcZw1SXvtXtWMtY8o64zt7ICnT9rXJPOQ+ULZrAKdYwPnMT9L2q1hX65zgyzg6Znye7rNf3QuGIM+Au74B99YxOekpx3zakOyZ3Pnr2rKWPhNk1bNfj+K5Ax1sCHHoG7u5ltf4yfu2kzkZJ6/dsztaFnvEZFzmDdznvuDeWnSs2Ml6Q66fctPWne3M847cl6BN4Trz5trc8OdaXkP3Sx7NGy/28NN5EGveU7uMn2vjg5P+KX7WM35k8v4ZuxkHsqwL12mP67SXIEtsgH3tPuPjpIcv5rvG4JpwnfsRG95371pXkMs4s0fWLdczbl7TB7rcY7PBhjXELvGk3VxPm+nDeLImJzoG7OoLe/huOpeU0682lb3aE11r9XMOmeydPNMP4+BVG9jLeIwd3bSHjHme6ok9bWKfde9P/rV14mS/8+baWJXPeBvW0mbnoy1gLe+RswfI6odXZPVvfvZZsGWNuzag/lWf0e3c0h9yed/xp3993dXqO/Omw7Mki01hbcJJVmhcFhzcHIK+Mif59HVHynWj3QQ2mVdJnyf/TfrJa8jcOk8wjuQUE6TsyVbSdk95cK9My3PNXON8yp4gNvfGyVbboGbmk7qS+RI3+fQ1ZO2Y9/otnPrQdew8MteWPdkjr4z/it5XcJc7ZGwn3xnfqeb4y/hPnOxmr+QUP5xkM+7UQ461JmM/xYO+PrI/clfHjjvj7f6eyNggc4OM5xRbxnJax7axc52+TnQ8wD3z6Use7ZEG/cxP24I9bXQ+3YeUzTgk5U+16VhOMidSzuu0c6Jj732DvvH3GrS+ZE+8brlTXln3u54n5nmq9SlmOO2ZlMVHxwYpcxW/eXZtjLM5xZJgh/XM7VSHVzB2xp2djLl9cp39MQ9JXch6Za9e6VvLpg/mTzpt687fqRcn+SuQQ97rUzx3pD5kPFm/puNuO1zbK2WJ7dm8oG2KtUtyb/Q+gYz1pJ/c5XZnW71TzNK2hTn3VV4DPo0X21nDlL3Kyz6mTbiS7xjJlxgEOxlDr9/pd/yJccqd3fYhzJlnXkPWMbmK6ZGPu1yYx9dJn7W7PUKc7rGuySNdydhOeRCbte06gzk22DU2rtHLGpzyhYzB60d5dAxZF3RPvu5ySX05yUvX+qTPeuZ/Rcqd7ED3WrJ2iXmd1vO9fbKLf3O78itt/ySfMi1/4lR3dLDdpL+7emPT91za6Xo/qs2jPp/W02faB+sBz/r7VXj34RmFtzi53kVOTpsEG7nh0hbyXPe4so/tk1xu/IzB+R6un+KFKz/kkfKsYQPIM3Ucbk7JTZlgN21lzZq2e8oj7WU8OU7YH4b60Pmd9oZwn/Hlnjm96Vgz34yb6/TpoIaAnHNd50ec+tB1bLup07KuGRs86qNkfeRR7lwbm757GN+p5oBPZU9c5ZT7Aq7sn2SxZ9ydN3aMR59p+xRP2sAu68ldHbHd/Tbe7q8QS9rJvLnP/ZLxcH2yp84pdmwTo+j7ZAdOfaA2zFu7Hto66TbIZ34dX9as82E+90LKnmqd8qfaGH+PE8R4JadtRsaXdOy9bzM+5rWXQ31ee839nD2yrqfcs+6nvnGvnRzYwn/Ldz5iPMYHLZu1VS5lHsXPdcumPznFcgJ77qX08x70rS3jzMEctE+umZPOI3XBdaBX+R7RV47shaQeIJc+WGMu48qewZ2/jFHaZ6J8DuTlFM8dyKc+oI8feyOnPKx928kcMuZn4wL0s9ZC3Xovpr/eJ4BvbXV/4NncHtnOXDtGcL1JH2kP0mfmCZlL6yXMG5d+TnUEYzR/fKectqTX7/Q7fuaNyyF3dr1unq1jgvxp/pGPKz1ABt1HMQp2lGdot2t90hX6mTaQhayb5L7BV9tE/rSXsiboI8Mr+lzrE5gzFocxaIeRPU5Yu+tf2leu65jr6JuzIH/lv2t90scu9k8gmzFYm5Md6PpJ1jwxPtetLWBfH6cYM++7HKDtX8WJDGuneJpT3bGJPrCGjRxAvrkHkux9+nafCH7ucj/1J+VY7xhYM/b/X3vvcuRMs1zZCkPpKEFPOT2SHDEoCQctyb22yF7dm5semUAV6u3LLAyZEf7Y7hEACnl+8sveQ/YDm+7dFO+38NL/8gw89HlYGtcTYrjpkLkm+xPEyc3tzTYPc+a7e0Oc9J7yEJd4jin/HSdNzNnXu1hpC1Md3DMPbf8I7hM6qRNNgjbvcz+l83UPMxZkvak7r6/ApjXcMe1D97HryFrbdop3t4+S/ZG72lPblDuZep70/sqjNU36YbJN3Sc/fOxtap/0ZIzcH7nqI7Gxd6SW3l9gPfuU2oAYp/Myact6pvWpf8D8qW+pB4wx9S6ZfBv8s77Wlz3renof2rZ7nfZTb1rLCWKk7xQLnJ/609rzzEHG7LWkc5z2xHnsvU6y71d7PpF9lyvNre9kSz7jps3U79THNeuO7HNy6lWT+VLTe7Gm3BvJ++4917k/XUfHSv25V9O+nWjbziHYqDX3DK7yTXtxZY8t64Jd3kvquaL9U0/2z2t1tu6OkzWkLXPZmys6pnR/Ic9GnxMgv/vW/s/UdhdbjHGaN7akbftlzuwrqJ3XnD+hPfmnPkJrJHeeJWNIr1/5p36uM84zcTuHMEecvobsY9I9lbscJz9gnnX62zauCTapK3V2T9pX8Mk8qW2qI/e++wzdu0QNxrdOYhhH3eY89dL5KRfxcz77kpCfGDDVIpP/lb11yuSffUiwzfm0m+JA77Wcepd96/Xc3ylu1n3KK51/sk+btp+Y+o4PsXM/IfOd+g3GZKS/8RzZ+6mWaX8yL9e9TgxiQfYesh+P5vstvOnhWTaPexourLERp0MAU5M9HNI2nedEx2m9HhTm8w2AX9olebjkKg9rJ63MZ11XEIch5EsdraHBNnVMdaQN+jPfI+SbB//sIbGNN+0598xL+lMX62rT3z1L3d2XE6kB34x3BbHVZb2Zr++pWfvuefZL7vZRsj9yVzu5sseprSHW1f5frXee7q91p40QlzUhR9pOdUP2NrVNPc4Y0/pVH4nrWWt6f6H1sp594z7j5bkE1tOfa/3bFlhDf9M6xH6rwZj2g3iTH2SfTxAr97n1Zc+m2rM3aeu+GbvrmPY1e3dF5gH8UpdMOaS1d/+z1u550j2xzsmWefvBtfl55d6+T/umzYR1drzTuaB2c6l/siWOfc7+dM2Q54a1qf5G3W1LLPsE5M39nvS6bv8bcmQMwA771mH/1NDvCa5zf9qf68yFrXqzp4Ct+3bF5Jc9ktTaOuEqH/HVaU3dM8n8nocpbvfuBHmIIehQu/H7GojNvb0nTurIvuU+eX3qRdLnj3t0qIVXyZin/mvf68/Udhc7Oc3jnzGImXW2X+bMvgr2zGF3R+4FsbwG7omRNkDujN39Yl88v3Dln/q7FmI8G/etfUyMix7vtbvKceWHjfNcZx3YZD+7TuyN073OuEnXxnXr5FUyJ76ZA1/up7ML5jIfcdWsT+s2R2qQUy7iqdEazJlkLnqTeRPtzKUmXifIlWtqyP5T9+TPXGrl2v1oHbxaZ+vRB/+Mh41rkDqMb0zvk6zNuqa9gWmdfMYHrtV3Fw+wTZush/5mbcRWv7HdA+7NmzVx7Tz+zjdTbzoHTP1Vu/qY954hxtOe646l1t/G0w/PbDRNYWQjwYadNlSIk43NwwHGETcpRx4AabvebGB+2lA1pS/0gYerPJPWrC375ziRmlpD96zJPGia6uA++0hMfRhTn1p/+uc8/dC/9xO4Z16yh+TAN/VkntaNn3YM6+x58+HLPX25o/eTGNlH5rInuUaevDdW5qXGq32U7E9yqh24zx4D62lvTHuetO2J1CB9TlpH0vtMXu2z7rRj2MfUPvU4Y4BxsldZQ64ZL4f71fsraUvc7Gv2hdjUyXXiOiN9J1vW1ZN+ky6wV/aAke8lwDdj2bvs8wnsc69TH2TPuh7mU0v3N3tnX9PemtIn62Sc9KedZwEyJ6N7Ja2dGPYNulZsMy7DM2t+htestU/31Xlqwc91Xqe6uzaGdDxss57E2hj0IW2zr4ysUZu7cz31Ks+YTO9V9PR8ng9hLm2Mb48mun/qhVyjFuIbM2sDrpkT9dorYxsv9dObvJ96gE3Tftihr/0nXQz1X+XrNeJnziT3GBvyMnel5wpiZEyGoCPvOYfaeE1eMI5wbQ1q09Z87vMV1JE5pTVn7j4ngI35slfuz6O1XcVuTcaeIKZ29kmYy95kTnK0fett8DcXo3vl/Gm/yJ219LnwnkHsK//Wz5q+1iF3ceGtfWwyF+PRHCc/7OyzurMH2qvPewZ9UKfxJeM2qZMYap36xjpDch/co+xdoqY8E9ibT9xPhtdoyPoZGSdRtwM/+5KxGamVeLnGkFyzB6f80z5Zu+PkC6f9gO6BdM1ZV8brXqcu1tBFzlxL6GNqd/87LkznB8zHcF/gZJ9g3z1Ie/Uw3GvpPdCva9LX6xxXvYHO0fusJtfoGz6uGR+6HxkbvzzXv42nHp49gs202X8RD430AVvu4U37U950f/28/3Z+2/v5J723lmV6v/F+nP4Y/q3sd8zyF/HH27Isy/Lf6YdqsH8rfA4vf3j21/6onejDyzVzy+Psw7Plu/Db3s/78Gz5SUzvt792hvc7ZvmLTD8Ol2VZlv0Pdb6Slz8848su/7O+v4h/7OfYw/wc+/Bs+S78tvfzPjxbfhqc2Xz//bX/gY6a9ztm+Uv4Q3DP/bIsy//Ez8gc+3n5Obz84dmyLMuyLMuyLMuyLMuy/Bb24dmyLMuyLMuyLMuyLMuyHNiHZ8uyLMuyLMuyLMuyLMtyYB+eLcuyLMuyLMuyLMuyLMuBfXj2Rey/IrQsy7Isy7Isy7Isy/L9+fSHZ/vQ6OP/OVn/dcC3wj9967/ckf8M7nfnPXXzL8Ra80/+lxRPvPdMLH+PZz8HeA99xr+0/Fl5lrfxkZ81u/fLd+Kn/D373vfNb/m7/a2fTV/x99NH5+Q73TPBv178nr/18UfrR/0ryMR+xW+R/Tv469jefw28b77rv07Od8pP/Zf/v/ThGa+Pvpn6y9s3Iq+fAV8y5Msx4YOxqwPBYe71R+PjlzZT/e/9kHrvF+lX8da6p4eZP7UHJ957Jn46p/fKV8C56vP2Hbl6D0zn6b0/0B6l83ynvRU/U97zGTJ9Lv0Erj5r3vs59Fln7CvhfffqGvm7oc+i5+uV/IX9Sfrv0q+gP2t47R9Lz+zL5P8d6nwFb/38aT+u7/rBev+d/wzv/ay8g9jkgPf8vTudl1fi+VZrc7XWfHRP3wrvzVf28Du+X9/b+1f36K/w0e/P9/Dez8iv5Mf8l2df+WFA7j58aOGDoH/YMM+bfFoT4uUX1aPxscE2mT6M3vshhe+jX0bfibfWPfnR67f+MfEdee+Z+On81DP9lVz1bDpPz/xAew+d57furT8aTt8j35Wrz5qrtUf4rDP225jeI3y/9d8T76X/tvntUO9X/V16Yvqx9Mz7ZvL/jnW+hbd+/rzFj3695/313s/KK9CWe/yev3ffW+cdd/Gnz7YTH9nT78R3fL/+ld5/N6bP8+/CR392fCRPPTzj8LMJFMybwC9jNod7R/6xn2s0Kd/Uvam+uRx+IGKT8/hPPyyInXa5xn1qefQwXb3hydd/kBAXn6wzUbc8Gp9Yz2ru3ifZK+OqLYekPcPe6mMu83SsqRdCjdpljcS0B6c42OcaryfS9nR2u04GNmBfex6InbGa7kf65nzWh5bWB9kPNIn3rjFkOmdpZz+gY2SOJHvlvgM1EM91a3V/HJ6hibS723NJPZ6j7jvDerq3GQv93Geu7kP6Zv8SfIhh7djZX+mzk2tw1ef0yX6efJr0v+pZ0lpdp7bcd8ZbekZ8tYg9AvOc9nbqOXS/klO/rs4Idr2ee8B91p85snaunbduz0gOY3cd9gVaU+oBfLM+wE6dnTf153zqB3S7pr6me5U22QNG5k2wY2Qv2za1MMTzkjqsw3v7L1e97l4xsrepI+eJ2TX0HmLjtTYM9UKute7Euht7eaL31BzTPpqj56B7mGcy11JLzlMnYzoT+GiXPeicQgzscp3r1E8uYc0+pb1gm/cZl5G15n5ljhPYZc3qFq6No23ntyfWkBqmfp78rZN717K27B8jdTYnu4yNVuF6yp1a8/2DHbW5pj04n6Rd5k3ajxzm7NqZJ07O5X7nfOfLGq3vRO5lxp/0NORNH+tJP3sG3U9jdp3uZ8fKfcYn99Nz2LGE69QiXSfDWHk2GNL7SA/QIdnTnMeP+4zbeyfaZg+y11P93F/tYa4Rl3v7hW9iXEeu53zW19gnB/fCfdbWcbJHDDEmoL37R01qzRq0yx7Zn1OPofvAmM7RSe9VjqxFsJt62nuJneR87hN5Mi8D3HNG70nvmbSu1pN5O0bmSKb9Aa6Jl+sZY8rd+/ZTePrhGQVns5jL4lnz3kbZPA+Dm5Wbim1usBsgxMxNNjavwHrqwJZ14TrjcZ3xTmCTcZPWaH+gD6x0vEfjY5N9v2LaJ+6JB7lHwH3bumeAbWu2Tveha2COHkjHFGKpC3Jf+rxYl3vedeDL+gR25lez98ZNiJX628d7tVzlBvJnnYKfMbo+fKZ74/CKv7CWGrBnQNeIX+rJevP6BL3v/fWeuHkPXGd+7lN7wvxVT/KsGqPPAvdpRwz3DtRjXF5TM77p073m+tS/RP2pZdqLvM8aT31Sv6TdyafBP2vI8wKsZ8+SrgFe1bNJf9qSJ/vZOtWWNvjm/TM9Pp0RYuQ68U796zWu8aMf3RPvzWd8YI05sVbztKYG/9QB6X/ak9QFvR8Zk7XUmKg3wR8f6b4n2KZeNKUv19hIxrafavU+c2FrnXe95toetA5ypA7uO66+1itpm6QPsbPn3Ge+BJ+0FfQar+k+knuKn/16ZG9Tp30QNBKj57HvuDDlA2pKrcT1Xp++zzhc2xe1dI28Qu4VPhmHe2vP60fJ2JxP/HMfcz01TbnsoTb4nfRM/uTC3/cJ8VILa/hJ5krws/cJsbT3fel9a/feOOTlXtDOfWq1HmK0rT0E7rMOmfy0y31ImMsewVU+dKY9a5kzwbb7fafnis6VPev98N7+dp3oyHXts86MB8QwH0y9O9GxyEMOIY73uY/MZY7pvv28754k2mYs7t0TYrRv1tv9AnpjbvtrvAli9Xr7YJMahfy9F3lPnLzn2riP9j6vwZp5JdakK+e1Tzvu84y17bRXV3rvclC314Bd9ldO8/iTA+yH9/hM98bhtfeEIdgzAI1tm7q5tzdd0wRxte/e0ru8b51cW8PU35/Emx6eXZEbRZO6MdzbvN7UpHOlH9h4XvM6Yc5NzGsgVr5pTmBzsmv9bds5Afs8nI/G7/qvmPYp96J1tX2u3/V2Wp/29arOJO2mONyrLXVC13FF7sPkl+uQ/ZPck7ZvsG3/iawp40NrsPdy1Y/TtWRsanlkr5LU2jqha4HWe0K701mEjtU19vqkJ89eXkP2umPDVDNMtj3XZ4drY3GNbdd81c+TT4INeZPWZbyJqa5X9WzSlj3qPK1zytVk7md6nLl7nbypO3W1xhMZ3/6lrj4rkDomzUnWLamN+NlbmPqZcbq2yV6mtfaHqU7I/sDdGcsePtJP6jL+Va87Vuae8hCHeHDaA+2nPURT+mCfPZtqF3xZm0b3HdDKWjJpYi73ImuEqQ+sG+eUn/nse8cVa55iJNnvqU8dg5rUmL6SvThdi7HtafbiDnzMzTWxsw8ZL2uY+kVNuVfuzcTk37WRS5tH8glzbTuBDXGhY035shfpC9bKa+5/Xgs12vOkbTMH9pNPx7rLxxo2MtmfIIb7c9JzxVXPpp5kvl7PNck97P2Eq/x3dN+a1GdPyd81dZzs/7QX+KdmmWxTw1R/rnc/gTye+bw+gX/uweQz6ZxoO66ZE/J0PZK1dJzc865/0pU20/lAAzbQ9ff5OvFMjjtbwUa7K/C3r60/c4H5JH0he313dvI8snbayxPZ24wFqbP3H7qun8RLHp7RLOYdbg6N6Y3IQ9EbyXzGYUgfpjysfZAkN5X1PFyPbhr6T3Ydo3OwlutT/x6Nz2vWf8WUhz4Yi7VpCNfWcdfb3Adh3pg5+iwIsSa7Ph/Qe5p5p7pFnTmMM/llHqD37c9wT9p+gv7jkzWZO4e97z3P8wDd+/QF1yFrnHIyMjYae65pf7W2TuC+7RmpVyZ9zGU9Tds7hOvMhZ7er9TNGczzmr1+pH+ibdJzfXa4zjPCvTms4a6fk0/CeuvNGuHkC10DvKpnXT9kjzoPcVLnpA26Z5n71GNzSp4RXj3z0HkzFtf2tfG95rC23g/ANmuF7Edraqb3Jjkypnq0s64ernOdGrsPybTW/nCqo/c+e0TsPjfAOmtpK3muIPtz12ti6Yufuc3Tw/W7Peja7Vnqzrg5JojX59iYE9R3pQ+yXum9yfeUw7pca6ZaO26iPSNrRL/zDOuZ6uY+a8t8016xZh2s5XXmdBg7+5H5TniOgJz48EocrrP/nedub4ydfZbJP+sEcqkt68qR+RLmtRH15CAutPZJH/bWz5q+wjo5UrfXPXq/If2gc7j3qavPzl0+rnM/OmeTMRi5P5OeK656RtzM4zBf18l1x0qb3k8g/5RjOp8NdvQqsX6HuXMPWkPa54BpL4iZPZfJln5c1Z/94brXMyax7va1tWV+8T039Rhf1nII19nv1A5cp59r3Zf06/OX+dWX9pP27CuvbZuak5Peuxy53j1ozJH7Zj9yqBF7YkrHb23pC65DnheuzZXDmsD34qkeY+dw77I/kDrR1+f2rm/fmXc/PKP4bEhu1NSYPBTTpkrnSj/ITcnrhDkPVF7Do5vWupKuBbtpqKsPFjwan9c+eCdO+2S9rGUvmly/6+20nvt6B5qyJ9mjKQ73zEPXMdUtzOsHGWfyy3W4Oy9tf4U127usIe9z/6E1dO87VtZ1ur6DulKD9HxqbZ3QtZy46knXm7RP0+uTnjx7eQ2Z+5n+TbY912eHa+Ya5vV7tJ/pk0w5WhfX2bNkquuVPWtt2aPO0zpP2vJMTmcU7nqcuXu986au1ijEyFoyfvZP+qxA6pg0J/hik5y0kYtYUz+T9r+yn9am/FOdkP2BuzOW63ktnYd67c9dr4mVw7hTniRzCPb2oPfQfUjS/o7JdtIgzGeP6UHW432D36mXDXbU1Uyxue/6G/cejWjPvKljOiPcZ3/yjE01cK+e0/UVp/5NeAbtFddoI0/myhqm3mZNcHVGJ/+uLfs42T8CeuwtsYgj1g2tfcqX9acvZK2pO6/vaNvOIdSjVvplfXCXjzVrgCt78ud+nM5e6rniqmddR9Prk5bcw7yWUz8foftG7NST+rKnvKbOjpNMezHVCZNtapjqz/W8ljzzeX2itU0+k07ANufbjuvsU9eW2nOt43jGTjoAf3VnrDyfkn3llXVH9iK50nuXA7DV55Hzix3+WbvkvXEldUFr61jZ02fPjmA39Y24WSt23nd/Uue0z13XT+IlD8+yeK7dHO3dVGy5d0OuNpUNyFxXmwLkTR3kyHipA1I3uTNWQ5yMDa2P9dQn2Fhva5BH4gP3nSNrFPuettznAe98SevENu2zt70PkvmuIK79gdTdZwK4N27rwpcxwbw12R/jeJ+0LuvMviSp6w7qY3Tv8M8crYHrrLf9uc5+YWsvu0bsMvaJ1iBZrzq0a51gbXfc9YS81gTWy1znTFIvGNc85jWPeySt69H+dd9h2ovWZl1J+qn/jim/MJ815HkB1u1H0/2AV/VMP3Pjw7096jzdv6nmyWc6L1OP1d+6+r3Reds283FNvI6BT+rMGGAvxJxq7HhN25Orc0jGuto77BhCvNSY2EPzAxryvF+d7d7HjkecXOdabVPuPjvUqP1Vr7lOzQ0xUkeSOYS47gFr9prXKU/WdYWaG/zVl3VBxnZNDfZQrQnz3ctTj/q9xT0xWwv+p3yJunjN2oAYXU/S8dPfM2BdrS/3ypruSA3qPtVHbHKoH3vrSZ+MkfGle5L9aib/rBPahuvc+0ewNsC/9RuvtTPf5yr9PTOCr3laN7ZZ14nJb6o3tU46r/KhUZ1AvsyZZH73corbvTtBvMyVPXv0jAq6sPdstf+kiRjdq0fJXkDHZ33af69TV9aRpJ9gO/Vc29TAvRpbH2QP7VfWRA3mYv6uV1MOYqZe8rUNdHxssnau7Rmk9s576r2wzph0QGqZeuQZg8yNT2o8caX3LgegCZ+u64T+HZs6uVczGnKvsnZof67tE2Crzt5PbJm7ozVI6nRPjdf9mXQaU9+s6yfx7odn4OFh0LjcKBqVawyb15tKE9OWVzE3A7/eFEgdGReYc8MhDyPxOlaT2nKgc9Ii9qNrba7iJ1kjI2sS5rDr3iedz14A9x0382Ydp9qdz+EbLGk7dKp16hn3GSd9PSMT7jGDGNRrnMkv7e2Fdjlca11N+mRNuUdoYs2Y3PtegTyz0L3nOuNlnqlG7Rz49n5kvqR7wZ6ptXVKanNMpF33BNI/e45trqWGjGm/Wk/myHMI3WtIXwbxmqnvPddnh2v3Dg2ZIzWe+nnlk/ReZ71w5Qv2O7W+omeQtRGTXPao86QtuaaegzYMYwLXuXbV41zDP/V33ranT8bRb9qDrC21SevN/ramifTH1vdXa7E/kmuMzJPz3YeGuKx7bsA5x4nuj5qzBxkna5hs0ZDvPWpKn6te9xojyf1mqLtzAOueFdbsbce46lnHhPwsSbJuXvEX+8TQTu1XNbuW+bhO2zwzqd/4kPNXZ4lY2jFyH3Oe2PZmise9vQfs1eNepabMw3zW1JoYYG8c5lNPnqvE9cxBT7PHkDHBvlt31gTTeyFp/65TXZJnxpF9kj4P4hlkYEM+/Vs781f1s9b7IK0b0o6RdUr7kUN96TvpYqT+tGdkvpyftIprDuIbJ+dbzwnrSd+k8zGYA/J6TqT7ry30fgpz6fOo9szlec44xFVf91Rf/bBL35MfsGbPE21TV9Y71Y9t9tAYjswznf8m/T2n/R5tDUn2ATtehWviS2vXT9+rHtqjjJe5Ge5N5rEW1yD72v1j2IcmbVLvXQ7QJueajJ/7Zu0McrJmH7jPPe8etzauM17m6fOibw5sej7zJdhqQ1zs7O2pP+rMfcEXv1Oe785TD8+W/wkHhYNwB3b5ZniUR+MvC+ckv4SWZVmW19N/kEL/4bj8fPpHy6vZM/N6/FG2LF+BDwiWe3wQ82r6t9BH7glxv/rzputdPp59ePZJcLh9+rosH8F+gC7Lsnw800MV7t/yP5At35ePfHjm/yq/vJZ9eLZ8Jfvw7HE+4n886P/aCab/sesVfJe93t9+n88+PFuWX8J+gC7LsnwOPFThM9ex/wXR7+Oj/8uz5fXsw7PlK9mHZ49Dnz7ivUrM/G7+qP3gO/87fD9Q3/72+1z24dmyLMuyLMuyLMuyLMuyHNiHZ8uyLMuyLMuyLMuyLMtyYB+eLcuyLMuyLMuyLMuyLMuBfXi2LMuyLMuyLMuyLMuyLAf24dmyLMuyLMuyLMuyLMuyHHj64Rn//Ouj/+Rr/mtUr4J//egqv/ke+Rcw8p/J3X8h5ffxzFl4lv1XuF7P9E9ML/+d3/I5RQ2/+V8H+s5nmc8tPr9ezVXcq/1+1T8jv9/hb+O3vxd/Mp99pn/LWeDzhFpe8bmy/Hc+6vvjUfxuFe8Z+y8e/xze+jdS7/93pf+uQfN+z/4enn549ugH5/Slz0F67z9Le/VPwz77QOMzHp6h5xlNX4X/tO+zH2TJ9CPoq+p/9iw8S8Z/Re/uyLMKfoG89/30nbCmj+oj/SN+jmf+CHzPmSL3K/6Q/+wfUx8FNTzyh8RU70d8phDvmbPQ9HfbR5/l93BV6zN9cG/cxyvfq/2evjfewnRWHsHP7xz5WfsKPuscvwV0nfZm+Vz6c+QtZ5r34LM+cnUWno37VefqVZ8nr2LSw/2rP2M+i2e+I0685VwLfcv83H9UL/sMv+e99R44L+R95u8JeoKP48rXuhz5GfRRXP2NdPedzBn8DI3vod/31PAVn4efyXve1z+Npx6e2ZhH3sCnL4z3HvirA/jsh2ja/6VN/yimPf8qnj0Lz8KXzWf+8Pnoer4DV1+mr2DqIfke3cfP3vOJ3/I5dfU5nnxWve/9QdDfbR99lt/DVa3v6cOV79V+v+p7461n5TO+t77z+/Zqb5bPpT9HPvvcvPIsfNW5+g7f08l3+rv4Fbz3uxLec677XL1Cz4mvOsPC2VEDr4/+PYF9vgf4u/d0BomZa/TyrXvzDFd/I929Z1j/Tu/xia7hq8/SZ+A5/Qs89fDMN3LC4WCO4Q9T33w5n/cMYoExHXm4iJ3rxO0fv8IbKeOc4ueHLLGMN2161pZr/WFNjHwjZ6zOQczsj2vgh0mOfPMladNacu2qnwyZ6k87+wnZF/VnTQx1Z/1wtx/cZ/zU33RONZ7OQuI8r2rt/qdfr5HbPZ96lzX0WvcgvzyMlWtdj/3kGnviWYOkvkn7iZNd1pP7Oe0Z+ZjzPvuI3VQjqNN7yLj5HuuaMscJtKZ2af+Maw/wy/nUkvOn3jKfPrmnOZ9kTvfX3uUZ6ppaKz7QGoyRaM8athnrVFvbapcaGeqAvp/OV/szgHVtmMs4fYayz/awydwM9fcZO+1T2jDQrW/W0P7ZW8YVaUdM6RjZC8g1/dBhjdi7dupD1sCwt1OvT2cEu44j5hY1ObIm7jPO5CfoOe150vkT5jOfeM/omsnrGvvTdTMgzzF03blGDu4zNnGlc7gnycmG61zrXpx09f4D96kra3TNOFd78+gZyBhpn71LiNN7Sk+T7HHG15e9MIc9yHhZL6PrZN01huQcg5j2YYoPfS6wY3Rf0r/1JG3LkI4LaeeaPclBHVP/wHuHTL3Nveo82HVviQ320fFID7nPeMxlnIwBzjPM27XZI2JrA1kjI9fIwz2+rqNjQltrYRBbiJG5JGPnPKQ9cVO7uRLsUl9qQV/XyoBpPxv7L62b9e6XWlJHa8Yn105nGE3ETdIm17DnHi2uk0ceqVe05fUtdN+uuMuV9WTMu3oh90C7Kc/U5+StGoG4zrc+YD33As1p19oyXp6rtmPds9jk+UsfcJ5BXY19J592fb5TY9bCNTFdV1/qYYh9n3LlnOM389TDs4am2Wyb6n0fHHCDBVt8fAN4L27oo7DheTDcTOPnxkPaT7kzFtfWw2HLw8m8a5DrUw7vu2fE8M2h9omMmTCXOrp+1jImGlubpBYw7rN7nlof2Y+M55t6grXUq359M+8Eth0743X/sx/qdo/NLdhmbq7NhW2eHda8737yahxeMyZo235APvvKmtfQtjLlgKs9x366N87UR+6JA9jZG2O7Rt7Uw717kNePQqyMJ5kHLeanptRDPmyTK/skfemJNZ8wVuO8esnFffY/Y9t/7Dqmtvrmun722LWptraFtu/cXJuXvnjd9bQfoNv6c+8g+8x87lf6NdilfnVQm9Crkz9raat/5s945Mp9St0NdqlNP7RkDPfBnp/8rLV7Dd0H1lJX9lR/87Vvgl1qxdY46HaNWGlHvLzvOFybM89K6rwj8zfMG1OYs2Zzet95uWbt7hy7zqtwb228cu/5ca+lfSdONszf9fSkC1s1YcO9NUGuX+VJnj0D0LG4N29iPblHWU/v37RHWR9aM573DM9EautauM98rbtzGt/9wJ/79OE6c7Ce96mnaVu0qW+Km3HSFlInTP0jZt7j37V2TGtlfqqje2re1MK9vrxmXOA6bby3/t4H5t1v83mPb/YNUruxtTe2euhH5sKv44m2+nZs/LhPmMs94Nr4ajG38bJ32WtIe2LlOtfEtEdJ9uTElK/9ul/AnD0B1r3HN/uJrb4dB5+0ZT1zo0V91kg86F4+Uq/o6z4+S+u+ovcsIY71AHbe39Xbfcb3VBN5WMvRMJd7I1ca0XCqTbBNfzT3+XA9YwP37ul0Via92Oc5wMf71jJh37Mu7o3BvHl7T4jduvBL3dwbW//ORa2glr/Aux6eNTTcJvbBgVyH6WCkTdvf0fHyIEva5HVu+nQAPDS8eu08eYjjAeRe3acckrasGSPzNcTr3kL6y1U/ufZNkNomnScyJq+tK+t/Zj8g+9x0LZDxO1Yz9SrJ/k/9yA+Uu95d7WX2LGM2Uz3EtAb8XE8Nd3uSMNe2E9n7jjXly9rTF7I3p2vJ2NR76tWJq7qneUCDPb7aH0n7JH2po2tr3MOOlXsrxLWnk0/2nGvXnfc9w6t9yF5L+iaT7dRT88GpT5B2U70ZG7tcv8oxxRJ6aB9g2uupTsm8MJ1fNJvjEXu40tz1gXHvakXL5N99aLIHrfnKt3Olvqu+dh0dh3yeBW257727gvz45Tjt0wT2asrrpOsAdKo9rwUN1pHXQjx7n5pPnGxaMzbP6HKd6+l8yFWeK7p3HWfqbWpM7myvYk++/R6APjNZZ6+1f69POdGqzVRn7gHgnzVd9b1tM3/G7RzQWq9inch6pt6iGxvArmuH7gk+XW/atD10fZMWfNyHJmufeoVv1uG1pObWr5aJtgVyqzOvYdqTrHXqTeqd1rP2vE6mvMTpWA21XemBqQdN+nRPktafeznta9Z1qtFcXHctJ6bz9wz4nmoE1rBhdE1X5P7f1dt9fqYm4rSujnciNXLdGhvqMBfXnjl1ssb8pB89+uY1YIvfHXl+ec0YE1Pfs+aGePYtc0muQ9Y51Yy/76VJy2/lXQ/PbGQOm94HB3pTaHr7Z4y2v6MPQr5xJQ9V2uemc93agXUPP+tcE5+YvBoLOw/XKYegxYNHTK+J17YJMVlPm8wrHT/7wbV1PlI/PLvnWf8z+wHm6pqAPO6FpH/Haojb/mjLusw99SN1P9I71s2HrsyhPTFPmqd6Mmb2Pm2nmhhXebSRqz3PXJA6BHt1sqavsE6O3O8pJyNj0/+eu6K1CnGcdy9zqD33XK7sk/bNfZnsIWPbM+cS4hIfWKN3Sa5TJ9fYMM+r/ePePNM+TnsHky151J5Df66te9pr7aZ6ex9Zx65tjdVjInsEXGcOmLRI98aaci9SN/apyZH2QM7urUz21nHlh80pX/cB0Kw9w7hd4+Qr2KFJ9IU+P8Qwl0O4zjjYkhfcH0bv3RXT+RXmc18h8zjUxHX3FPRJ8jzw2r1LXVmnZF5Qy1Xtk03HyVx3uvDzGh9q55V57FLzVZ6GNbU6pONw3baMKba2SersGA6YfPs9AH1msk7WMq5D//adchLLPZl6mPsD+Ge/rvrettYHGTd7Jt2LjjXVAsRh3mHcjgecxzy7+ma9Xd/dGX6kh5MWfIxrbTmsvWNB+nKNTZKauuZJi7QtZHx0ZC40tjZQPzqmeGpPnZK1n3Tar4ZYzE+a4FSfemCyAeLm0Idc6m2wy7XcS6679tybqcbWelevXO35HeSY+nFC3X0mRc0Oe3BXb/f5mZqMnbbEy14mJ42Aj/On3K5hSx94ZagZvO6R5yP3lbWsP8EuY+R+ce38xNT3PJuTTvd2eq+0FgdxjMWrZIxJy2/lXQ/PaFK+wWi6931wINdh2rik7e/oePnGlbTJ69z06QD0odGXgT3z6OU636inHJIa8Wfdgf0dxDbf5JM97H7mHqW2SacwnzEyZsaTrP+Z/YDpjSpdC2T8jtV0r6zZXJl76gd57Ptd7zIWftmj7FnGbKZ6iJk1eE8856c9eQRy5bnKXmfvW9eUL3WmL2RvTtd3oLN7M9FaxfrMOfUUen/u7JPT3pIXnyuIhw35vE6IS3yY8mfP3R9e9eHeWkS7pPdOJttTryV1cp1xM89Ub8f2nnpyfurFiewhTPs11SndG/vJq6TuUy+bqX6Z6jPulZ+1Mtpm6kPWnD3oGts3aa2pL2NynZq6jo5DPvcpbXk9aWkyf2M/xZpTQ973mqQ2yfOQ15K15bWccjGfmifSpuNkrjtdoL89ZJ2BX+q4ypPgg6107zpOr18x2aaOjp1MvtP7vM9Mxu+1ptennMQiJkw9xN+9gK7p1Hdo28yfcTsHtNarWMIZSS2pbertdB4BH+e7vsknbR7p4aQFH3xdy1rzfuqVvn0tqbn1T1qkbYHcaOhrmPYk40+9Sb3E6vWsPa+TKW9CzK4DmLvSA6cepE36dE+S1p97mdeSdU01tlY51StXe34FcRnPctLZ/cfG+7t6u8/P1DTFPu3blcaE+d4/UTev6CM/1+Rzn+709/nAljgNcXPvuc576bpk6k3WzFr2Kfs25Tr1FaaaM8ak5bfy7odnHgabZtP74ACb6RsJ9DkdvqtNnOiDgG/Gd+PVfLXp5M5YXOfBxR6brFGfrPEqB9gTtT1LvknIk3qsX1jLfuYetTausw7tmLd/+hhzqi/rf2Y/wHXtE7RlLnNr27GazAut3fjG49p+aGvf29dzIFxrm/sFXPceqItX47QfpC1gSyzjCXa574+Q+VpTxiNn1ppnStKfNe4le9P7zXzGPpEa8Ok+SdoJek75Pa9q79ru7JNp/8B+XpF5JnviejapLzWqKeEeH3Xal9Q37SP3zDeTrTrtTcOa+fNaP/N0j6H3UR80GAe6pis6pnmzXuLb5yb3AO50Y9s9O0GcjK0fsTIGWrGVk19q5Tp71H3ALte5Nk7XmHEb7FIrtubJ89NnCZuuKfc49XkO8lrb7lXSORPm8wx0zfbcPGhRD3CNbftB9rr1Avfm7n2AtpfWPJE2HWfq6UkXUAP2WQv35Mh6r/IkxM79IC6+0nEA+9PZS6xHrZD1WMuEvsm0r93/rJPrrK3BLuuYcqZNxpbuH/6P9B2wTV/s7NUUN7WmLXQfplqwbx+13b1nkpzv+sybPeBebY/0cNKCD769hm/mm+rWF7TX33j6d82dL8EufY0tvSfAXMbn2n6o3Xho5l7trqul8xMne8s1tlc1AHFSk0x7xb16YPLNus2tD7a519yrv/vFddpmHECLue1N0lpl0pyc+pX5mt7XJM8F12lnrqxbWic53I+7evHL3nE91QRpB1Mt+LpPyZXGpPcyYQ2fXCcfcbMvV/3v+Ce92SMwT4PNVId9Tx/u1Zl5tXUNn85FnlNfpnOYMab138q7Hp6xATSK4QF1U/rgQNq7mTnnsPH4G+8RTgchY+fhTXsPVZJ+06HteWIxdzpYU45847TWjiX0JW0S4p3Wup+5R63NN4Fj2i98c89BbfYl64dH9wPUMPUAsM1Yp75PdG7IeF4b0/4w7KM1du9AW4Z2Yo8Y5HEPIPvLkNwPzwvXWYM6XJf0deSeSepiyNWed5+Zz3oAP3Wy1mdA1Jn72JrMlXOZD23db3FPc3SvUhtxiJ09dk0dd/aCnbpax8k+bey3e5wQN+vgPn0b18X9NQdM+8h92shkC8bN4d5ybd1pRxz0ZR71moP+2X9hbdLQveB+wr4yzJ1zjOxxkzXgN53l1t3nYNIPxnLYN+j6kpMfPlkLa+qa+oAu57BTZ9fYcRPjGSdrZT7vsyZ7JFxn/eRzT9UurHGPvtTddP6EefsgxmWQG5vUxL3r2Q/rMhea7DtkfxiZN+sUbMibe8bImHJlw33q71xXusD1nOf+pFemmsReMdDKq3Qc0d6RvRf7wJp23a/MzVCjvkm/B6DPTNdpPQ7PA2SvyTflJJa1TT0kRsY0lkw+gm1qaG15b+2O7mP2GNupFtCGQQy1Tb1l3Tzpl7pOPUl77uWRHk5a8MEXslbm8c2ec+8apC+kPyN9s2aYtIi25utYzGftoi2je5HajJ/auXed+VPtrgt5mGMdtMm5ZjpD3Us1Jvo5uga1uCbYOE+/n3kP3GlNv1O9fW4d7j1+WYec/LTlNXNynXbTGZG0o17PyyN7k3m0n84xPtoxej/t++QL7avG3GfGyd/4mVffpnunT58V1qi5MVf6G6NjT9jH7FnqzrNAPOpwfzNXwpw++sHU945hn7L238i7Hp4tr2P64OHN4Jt+WX4DfKBefTEvy7Isy0cw/Z21LL+F04/h3wTv3+khxF/jPZ9lP/3v8H4w9ZfZ77SvYR+efROmD4O/8EW4/C324dmyLMvyFewPjeU38xd+M1Bf/tdMf5X8L4ieAZ+f/h9loH/PwH+x32lfwz48+0bwpcCbwLH/1dny29iHZ8uyLMtXsD80lt/MX3h4tu/hv43/p4PLf7Hvh69hH54ty7Isy7Isy7Isy7Isy4F9eLYsy7Isy7Isy7Isy7IsB/bh2bIsy7Isy7Isy7Isy7Ic2Idny7Isy7Isy7Isy7Isy3JgH54ty7Isy7Isy7Isy7Isy4Ff/fDsK/4Viv5nlPkXM9HwW/81jM/4Z48/858l/gn/BDI951+tfC+vivNWyO974y/8C5xf9S9hveVM77+K+jZe+Z3zXf5VKc7Od/oX3NDz0d85H4V7yusreOa8fad/leuZz8LP+tz8rDzfgWe++zkznJ2Jr/4b4lV898+U97532aPTHv4U2J/9m2RZlu/Ar3p41j/43vKFw5foW7+k+sfOR/6xOn3Zk4v5j4QcXRP3px8D/DH63j+unvnxj5b3/JHwTK5HIF7v03u5+4P10Zxf/Ydvv19/O/njjLqv3jfPcPcee8uZ/s5789Xn9opXfuazr7lv02db94Jr7Bz5OXCnjXzp6/7399odrYHx1nNu7vSnJ6/+TP0o+r031fMenjlvrzqbr/jsys/CO56xfeazzr3wnD+T5yfC+9L6nvkMpUf9uSPPxEnYo7eexenz5aTvUT7jM+U977/3+LJHWdsz75Eme874zPdL17Esy/JV7MOzF9JfwG/9w+IRPuPLvuGLkpzdU+bf+mX8CM982aPtPX9IPZPrq3jVufrI8/kI792rnwbvk8/8Y1Pecqb7s/Q78dXn9opXfuf0+2N6v3Qvet+498xdaeOMdE+59wEJ64+eh9bwHqaHTV/x3fdW+r031fMenjlvrzyb7+WZz8JnbN/yWSfP5PnpPPMZypnpzx15Js6r6M8Xz/V7/m77jM+U97z/3uPb74n3vEf6LLy3789Cvld9di7LsryVpx6e8aHpFxcfYoz+wuHetfxS1ZcPWtb4I8U/JDOef7x431/MrLvGkJxjENMvnCk+oIV7NWPHyJzt33qS/FKyTsdUr71TpyO/nPTJte6BcdBGbGkNuYZP1sW4+lJy/9SaEOfUFzSoD7g2X863FvsI2OV91m/e7hPDPnYfss7MS57OJVPdbWschvNoZYA9TD2uScZwNPY746SOzAnozHgMtNzFSbC1Xm1be+bJ86Av9qz9r//1v/6vnUNaa+4V9+6X8Xl1LuczTsZI/Qzx/GQsYiTq77X0YXjumtyXPk99fu0ZcJ39BOsGajrpYZ5x2ld1OOxV95UhfY6tqWtoTdxnD5nL/MYRcvRa71/2hfi5drXvDHvCtbUar/vCvWBz6pvz2bvTngN2WYNMttynDmh/rpmTXJ9iglqvoFe5n1e0BmmtkLbkoFfu47/927/952sO+qyWPksJcV1L3Z1j0ul8+2fMhJjOM/I9lPPY+R6Z4kuuMfBLMq65E9cY2Mq0/60xyf460HY6m2kjGd/3AXCd94nxGfi3bffH90TXYt8yHkN7yPvOc9Ke9N4LMfF3Xf/Wkr1qPKMMz4j+CTHIBZ4vR8Ynhj1JH2hd9gSMk+vScTq/+Zr2wzZz5FrDGraJ+n3vgbEYuX9co4s4rOHLPf1hTR+1u5ZglzET/RnadP8YE5k/ezDt+6Pgl/uZ5+CRz6OkY2VvuEY/98Z03tiM3CNtGZk37dUK2OT9sizLV/D0w7PpQ84PMz84hXu/PPT1Hvzg1ie/eP2A5QvE+LzmFwr3ma+/VDun8f3wx5/79OE6c7Ce96mnydjQsbpeYC5tusbUh62+XTvgp621ib1QH77c2+feu0Zf4yTTnKTO7ocwn1rsk7Xgb8959RqIl/fqFGNLajCP9tpmPJlqTF151pOcN4b3nZ94bWtPktbZtpkTm9N5uouTaNvajcV8np/U0HmEOWsH/DMG9tgI131+uE8b7yddzKkJst/Wk/kzTvcRP7R3z7yfwMd8bUds+9Na0DDVndq01de+YsN99x7allf12UfJXqndezCWmoAY2rQO762rtZDP66mm7gf29gDIgw+olziQtUDqAOzynlh5z3XGI5br3ZvWjl32CC3T3jCX9UDGke5Fx891tTVo7VzN1PMTrUGmGGnrnqWv/bPX0Ha8Zl29v9njKUfDeurknmHvM37n5j59MzdYT/ab+67FerV3vfeKXJmf68yHrfa9//hmn7hWe9fFvHGnOJnTGOS1Z9bhPbkyd4Kd9ZpLW+/tT2shZ/dbPcBa3p80YZd9nkBj1oB968z17oH31pLgZw8AO+/zGrJm1gSbvE871uzDIz3Ke+LYm4wDrY17600mv7znWq0Na5lDMnf7pw+9bV3Ypr/7x+u0T+0vV3mNeQK/9vX+zvfE5JfnwNrcT+B+6i+wlnUTR1+u25frzM89dfV1wv7k+ya5WluWZfks3vTwLMkPz/5gTfvJd/pSyi8bIL4flr3W/r0+5USrNqld+gMd/6wp9SRqSduONdXbpOb2TybtWX/3ArDHr6+BvKdc+YU19fSqrtSJnsmutUDmnNYl7YD4uQeTrzapTU65prrTFg1T/1LfKcZpz7oWwaZzca9t5sxrSM13cZLJNmO31qx18oX0OZ2htOkcQNzsWdeL/ZQbcv+n/MSxV51HOh88Ypv9yWtJbVP/Mkfa5rXknieTrXQNXGt7p1dSd9cw9Rv/zJmknkdiAXNobfvWqt2Jrje1QOafepN1Ze6TbuCcdD+xnUbW1tpYd+8nbTCd4ebkO4EGtTmg9wFS73SGph5NdtpM9pl38m3wz/OAvT0E4hmj1yD9e33SR++1meLl/rS23Jepv7l+upbUhgZrhNRwF+dE7nXGS6Ya0nbyy7hT/5LWyzVzkLGJ8Whdkj2b+tI9hTu9knZoNM50nqTXMsbUZ7nqEeR6xrnbu6RtOwc6Jz/I/U6cv+v9pCnXJfv1SO/u8k7rV6TOZ30Fre2XtUznh5yuN9i6T/q6F1mrZC4xhtoyN5B/6i9MOZZlWT6bdz884wPQDzPWpgGT7/TB3V+M+WHJWsZ16N++U878MJ8+iPHPD278/bKA04f3VEvHmmyAmMzngOxtM+nI+rlO3ZBfxtkHmHoFPT/ZWVfng9aJPmzTnnV1S/q1VmozBsOaIOMCvmnrwIaY6QudS6a625ZYxpfs+V0Mrtu2zwr0uYLc+8xJ7LQlpnZ3cZLJNvtn3T1g8gXW3SvPUJN60l5ab9YO3fM+D9zD9N7MWOTp3MB6xnNMPcx4qYvrqbdqm/qXdadt7omwxnwz2Ur3NTV0T2GKlXZdw9Tv1Ol6DvWcYjXWoA5zkSe1soZNgg7zOqR7A6wTf+rNVBevzLlvDfq6n/i1zu4F19g5zAuTNphyNd3DK6b+QGuFtJ36kf2SyQ4bNGrfw7xXPRfss8+5f5B1sNa50r99p3qy/9h371Jz++ae4qedZL605br3AlhnjVjaArbW8UgcMHcOazuduamGtOW1Y2bc7jdw3/bCNTVAa0q/7HlCPm0Yas8eyaSD0XrlZJexmct+uW851J69wS73bdImXNsjcF8h40y5GdlT6fzYZY6uK8EP/4YYzNufHsbrfYYpHzZTv7KPyV3e3LcT5EhfdT7iO9F9htTvXub5nvojqY2R+zD1kPv2YbjX+PcckN/5hBxdz7Isy2fzof/lWTL5Th/c/cWY8Xut6fUpZ35xTB/2+OeHc9c0+YC1pG3HmurFJjWm5vZPJh1Zf/cCsva8hqlXgA3z0zD+VJec+pV1txbIL/DWnV/saQfEzD2YYsuk7WRvjcnJFj3GTX1TjzMG16w7ev+E+T4Xud+Zk9gZ03m4i5NMtpmH2Nn3ZPKF9DmdobSZcrTe1ATZc+bdF8j9n/JnrFNfOt8VaZu68lpSG+vdv9STtnkt3DPfTLbS9eYe3umV9MlrmPqdOlnL/KnnkVjAHFrV60hf0E6Iz5x0vakFMv/Um+6/97xmnIRz0v1sndC9aG3JpA263omT78RJAzG692k7naFpbyc7ezPZJ5NvYyzBPvcve95rTa9P+vJzYYqX660t9yV1Sa6friW1eSYc2bO7OMJ8noPc66wpmWpI25OfTHuV+lov18zBKTbxWhNgm33BzvupL7l+B/myjq7LXjJvT83p2eqzljGyz8/0CHK940x9mmjbznHVK2tPsvbW30z7POXrnqvRPM1d3rt18qWu1Hnne6L3FrKuPiMw9UewRcvEIz08MekEdGTMKceyLMtn86aHZ/nByr1fZP1Bl0wf/tMHd38x5ocl11dfzv1BPeVMm+mDmNxv/VJv24411ds29FDN2tsP7s3dfsC9tug0DtgLcz/Sq4nJ7sr31K/0QXNqs25sILW2buzyPGYPwNgTajCPPcv4CWvGNu5ky5w1o019U5+yHtbswRXkvtr7zEl855u7OAlzWW/vEfmsuZnyQPoD/hmDXOnX9tB6s3bInvcavuaznux/2vOaWrgntvEf2beMl7qAa3vrWmtjHrDj3rq511bftjV20ra8qq/7mnuoX6LG9MHevOkPU7+pQfvWlbGn/PjaAyCO+bi2ronMBa0V38zHWt6z3v1Psi5QW9sl2GQ90DqhtXKde5BM2gS/zse9+9N5iJM1JScNz5zjpOu+6w1rp/0+5Ug6H/ZZa/aCa+xPoCO1TOc+bYznevcMLamftczPdWrNXhAjbakhtXFtbK4zTtJxOqe9YV7d+rjXxM/cYr3a2Q9tjZP9Szou/nluWcNfuFZj+0rHkLbHxv51j6D38gpi2QP9ssdcY5M5Oic23NsrtBkja3qkR7meZ6p9sVX3FZNf9gWd9rLBL3NM/cEm75PeN7BXxrWXec7QQ9yTLrjKq86MmeT+ALbq7L0lT9aQ2pP2g8wzaZr6I9jmPiXE7N6gqfNPTDqhY6Y2fU56lmVZPoo3PTzjA41XRn/I8kHnGsMPvunDcfrg7i/G6cMz42MvflAzyDflJJZfHKcP+4xpLJl8JGNDx5rqBfzUbX1iDY70dc496N51r9K3tU69mpjsus4k+9V6uq+ntdRqDx3EtH7IONbbsRmSa8YyV5PnC01pS/2uMST1Tb3L2jK+I/sgU79z7zNn94uR+a7iJNoSt+MItWQe933KA9h0fdjp3z4n+9SbtUP33NgM7NRon/I90rGyvpwnv/OOjCMZr3V5z6Ameqs24N51YrBm3Xe2jN4rae3SfeXa/WjtkjUwMmf6w9RvatAndeGX9QJzrGXdzumT5Fr7cY/2hHVt6R+vQqzsca5Nvcm6wNo9CxNTHO5bZ/eV6+xT0vvDyD5kzYyMg/7uWdaUXGnIvt2dY7H/DJjsWMve9H7b61OOpGNhn7V2z7Mmh2TP8ZvOPdryLHS83vNe41WM78i4bQtpO/U0h7HucqqXep2jX8R3r7vmJP3sfdrmusN+qo1hLmI4RxxehWv1pqb0YeR+JWmDrz2ceg2pz2H+pO2InWfQnqtXuE8fXtVuL4He5Bm+61H2PP06Tp8FhvuQtB922Qd02ssGv84x9bBtrJ36um+esexD67YHUz2J/o7cN+Nn7dK9S52eB8HfNf2mHkCv5TnQ1zMCmbe5ynPaM+bxywHkyDnj9v4mqd2enPQsy7J8FG96eLbMnL48fjtXX7bLY0x/xPQfmG8B//xjb8rzCK/QsjzOX/0s+Qimz6d+XzzDe3yF9+BdjO/0wyB/tCy/n2m/v9N5XJbPxt8/z/7t9NHc/a3wmz679zNoWZbvwD48eyE+mPhr7Bfa+5neW694gNJ789b38D48+1xesffLf/HqBwHvfXj26HuQB37f4UfPWx+4Lz+XPuN7Bpa/znf9Tr57X/I+/g1/S+zfoMuyfBf24dmLmX6o/WZ+yxfzd4Bzw/vL8Yo/FHzP5njLD6D9w+Vz+a5/qP9U+j2QDwae5b0Pz3go9sjefpfvW87i/pfFfwsfluV468PmZfkN8Ln/U/+2/w3vX74z3/O9uyzL8iqeeni2LMuyLMuyLMuyLMuyLH+JfXi2LMuyLMuyLMuyLMuyLAf24dmyLMuyLMuyLMuyLMuyHNiHZ8uyLMuyLMuyLMuyLMtyYB+eLcuyLMuyLMuyLMuyLMuBlz0841/j4l902X8N5fvAXrAn+y+lfQ3b/2VZlmVZlmVZlmX5+Tz98MyHZA7+SfOc/4iHZ8Y+/VPL/pP+jPynpJ3/bv+8NP/k8qRX+CexXX/PPy/9kQ9v/Kfs0ZpYW9alLWt36O+5eivkJ47jK/6Z7o/ov7103PU0zxLjiozd/e84H/E+X5ZlWZZlWZZlWZbvyFMPz3wg4YMRfmD74/0rH575kMIh3/XhmQ8ieO2HT9biQ6Tv+vAMrCMftHCvflHHI/vwiodnU93d58/g1f334Za99Xyf4mcffe/mviSuO7L/vSev2KNlWZZlWZZlWZZl+Sk89fDMH83TAx0fcPnK6AcWucbIOD4IcPhAwJw5mn7g5EMaY+ZDGx/4OERtxmKo33tGclUP96cHNmrwgUX6UQPrxs611t5+zltvPrxxjZEPPbJehr7YeO9aPyzJnoH9doh2+p9ydn3Zv14TY6uT+9bVZE1pp/7Wx7wxXW/71Oe+GAdf6fOcPc0Y5kjUnWva36HW7GnCfNYx6RJ7YZ3LsizLsizLsizL8pt50395xvCBh/iDmocD4IMD7foHtw8RwB/2PmTQ14cEdz/W0z5//BtXDawZo3O2/qwVTvbGy3qAa/JNqLFjopl7cnf8foBhPny6X6zlvH7Gt0bX7Y81k1PbXG/0V7/+k3Z7gY/5IeuY7qFr59oY5sr1rFttYm8lY7sfDPJnD4gJJ3vXvYfuT9eWfcneg/NJ9xXUk/2aUEv2fmKKpzZG7vGyLMuyLMuyLMuy/AWeengG/oDPH9M570MEHyz4I5vrfCDgj3lep4cC3PcDklxPjIUWr/FRgxoTH4x0DvVnHGh7rk/13JEPKHygAj6YYD5rNnbWkXP69YORrgG4V7e5fVBijdh7nTVOdDxGasuYE1kntCb3MP31wcbr7rs9cZzyZz5zMSf6y5191pP9tw9pq0Zs9TvphIwteZau0C59J07xrMVxl29ZlmVZlmVZlmVZfgtPPzyT/DGdP/59iMEc9z4s0LYH9vr20Hd6aJCohYcR4AOOnk/Njs6hfm2ZBx9++KBI/x76X5EPKMzDK/NTzdpYB/ScNTPUqI01gDaQPjmw73pPGEN79XDNWtYn1p/Dvc144DmaBja9b036a+N9DmJpiwZxXdSH7WSfeqw9+zkN4kD2JWOKsbUHfezXhJpPPUqmeOlvzYzUsSzLsizLsizLsiy/lTc/PIP8Md8PMfyR7UMArk8PYqaHAsndug8pfHBjbh8EMO/DC2KB9+pr/cZse2vI62fJBxTGdZg/a+76YJqDrKNrAO4Z4EMRNDRd7wnym4NX98jYzov35jz5ue5eZg2J/vZtQo3YGF8yn7mYE+4ne2wn+6wn+28/0/ZE5kiyDmF/rvbIWH1OTuTZhEm3Oh6NuSzLsizLsizLsiw/macenvHDOn/Q8wOaAf0Qox8s5EOFRltsJqaHBokPKfLHvPmc7xz6tD5zuK69DxF8UKH9VA+kbdMPKHzAkXMdv+MZA6ivdfPaNQD3+rk+PQTpek/Y14wL7hkjH7xYq3Vah3VOfc1aG+2tH8iR9/qTs2Nx7Zq1pF7XRf3YZu3qTfvuf9eeYGMMe+e9mE993rt/qQ2m3tyRvQJeuWdepj1almVZlmVZlmVZlt/KUw/P/LGeQ/qHev/QB3/c5xAfNOTIH/053+ibD4H80Z/zamTwMIChvtZvTOZheohwVU/bJsyz7gMKc2Wv+gFF1uNIcl7NXQNoI/mQy0HOqd4T1pO2eVZO+8Kwh1OdGc85x2nfYOoVc5C6GOZn3bXcB+0k9aa9PWCYa+p/2jGssTVnzxJjOjJ2apt64GC9aV0OsM4c2e9lWZZlWZZlWZZl+c089fBsWZb/Rz48W5ZlWZZlWZZlWZbld7IPz5bljezDs2VZlmVZlmVZlmX5/ezDs2V5I/vwbFmWZVmWZVmWZVl+P/vwbFmWZVmWZVmWZVmWZVkO7MOzZVmWZVmWZVmWZVmWZTmwD8+WZVmWZVmWZVmWZVmW5cA+PFuWZVmWZVmWZVmWZVmWA/vwbFmWZVmWZVmWZVmWZVkOvOzh2X/8x3/85788yOtH4r9wuHwc//qv//qf46PxzDA+I9/yGP/85z//v3/5l3/5P3dfB/+K6T/+8Y//vP4umtCAlkd4xva38V32a1m+M7xP/A786L+dPoP9++y/+Ky/oV7BV+7Zq3835N8Mj/JqDcv7+Unvn4/iL/4NxfuQz6Nl+e48/PDML9hp8Aa/+wLiC4319/KRX/Rv+eJ9Bc/8yLb+j/yAeeaL6z1afssX5Efvx2fzXb60X/3w7BWfHc+8V5+xncD/1e8P9NCDUy/t0Xt7/V3O0B3UeveZzzpn8VU8ci7Y90kXej/qR95X/IikTnI6rnLTN+2+49lSX9fge86R72nuAZt+r6ePds0rPtOE/O/t65Ue3kOveh+RI79z7fErzu4rPrvopfvJ+/hVe/QRvPIMPUKes1d/5rzlb/hXa3gV6nrlZ913rbXJ989v4dnev+Jz6I58Lz7LI+81a6aWR8DWz/VXfF+85fPgET7zM/M9e/QWpnP3ir34CNiDR/cXu1fW8Kb/8mxq7md9KH/kof2oN9od9PLRD5fP4Jkvrvywe5av6vereU8PviOf8aX9CHk+XqHpFZ8dz7xXv9v7GuzjSRs9Z7y3T6/Yr+/Cq790HzkXkw3n9yN7+tHxG/qa56zvE9b8LAB0fpcfV+yT3wG85t9A0xz37q31cm89/i2V9RJnOoPG/y58lh5ykOsjYC/e+z545m+or+Yrz9Crfzfk3wyP8moNr4Cz43fAKz+Tv2OtEz/p/fMoz/b+1Xv/at7yXruD/rzyc/0jNMJ3+959Jd/93L0VzsEr/45/+cMz1nhlpND24YNRu9NGTTYe2szTH7LkbT9JP4ZvVOxy/vSGS7u04Tr9ySPo6bx+gOYcQ7+OJ/0BfBUbshe5H4k9ZVBff3FN+6COHPZysm+63/jiR92uGe/Z3kJqME6CT2qzB9k71q/246oHrSk1cO/61J+Oq4bTPDzTB+NYMyN1ECfvOy+9kM6J7USeQzTJ3d6a6xlNgG2utU6GpLbej9SHbtZTY3Jly33WrX77pa3+0PVzTwxtsubuB6NrAeIwjy/xEmN4LhJ8MnaS/TNm5nEt9ULGTC1da/sB8/Yr6zQeI/udZ53hewFf4kD3kPnsN0Odk60YM9cl5xjpl7Dm2ZBpz05kfvRQh7mcdzDfdWbvTvPdgyTnT7qz94L9qSfJVS/Q6LoaMiZrzjOA9TxHMOm7wn7kvp3eS8ZNLYLu7PMJYujbMXo/Pe/mE2NA97TfM1lXzmfful7iuY4m68KO+ay/a+4aoM8cg1idF9LmtI9pg5bUw1B77hlwPdWtT9batl0DOcX9cGTPE+Jpk31LHQzuJ9LfmhPXGBm/tWdPpnl8iW8+9HDvOTNe1p29AmK4xkjSj5iM7Gdy6u0jGtrXHMy37VRf+z3KFL8hbuoztz1niHqs/UTXq/3V+eL+UR34MT/ZA3ue5671ZF56mmtN7gcYK8mYHc/a7Z3+z+xx941hXOI41zpz77nO9exrzpOf3mVcYk1kb7q+jptkbgZxTv3h2t76eXDS1rZXZ0C6t/pPGqHtT72B1Gk9rYPRMKcOsDfueWrLGnvvyJV7BMZy5FrbAjZqOfVK8M91dELuBZrIwb12zGXsrAmsh2FMwIf77GnrzzyM1KwvdO8YrnUMc3S9z/Dyh2dZOPeKTx+bfMXJxnk3x7w21OYJ99rq6wHuHPjRzBOsGwusxw0Q46oJv8zbGvMAANeZJ/Nar7GuYk/7NIG/+dVuPmrLnhAv77G1TrizT9CZa+Sc4jEnd7313ri8Tj3oPmpnH3L9aj8g9YAaje29cH21L90XyRhoyvtn+mBtqYFra+pzg619Ae6tN69PEBc9wjUa0IS/2CfjZR+e0YRf7o9+xk9aG/f6am9P1Zt55c4244J7oD0auU+6fta973z4t+0Ea9h2flBj9wn71M61PTVec6e39+iq1gnWOy/36cM9sfo6yfnUkDCXZwSyP+oVYuZ913rSIvQKm+akr1GPvcYn74X5zNPxPSNq9Z7XXuPVGpk3jnaTbuapNUHPZNuQK3uaMN/auE/dvCbYdM/v9qk5xaavxuaacUVqv6Pfq0D9WUvWD6zlXrkH9F1t1uIar+mTe5Q1pR7ss1bujaGd952P+FlDaoO0hcwL+KbGjCWpJ3nkLLQNuV3v2q5sIWvJ6xP0QZvuW+ucQFf2Eh9iCPfdO2Pil2sy+QC5uqbcS/W3HnuHrbFg8jU2Grmf9GGTObIHdxqMix1oz3xrAHztl3bStnfgm/VPEDNtuM881GUt6rWWE5NOfHovOu+jOphjLXvOvXuHXduq2Xt4pJ60B+KiU1257l5L9t9cqRmYe2SPJ61oaV/vM3f2DqZ7e8drx+F+AlvrmerLOE3mhKv+2A80Z0y12ZO2tUb3SDv8yM19njnm8v6k0RzeGzchd9aOnffqOUHe3J/sM6+d33vsMg+kr/a5Tr3mSlvJ+Nim7wTr2UPIvWCdmPbVe326JvxSU8ayj7mesbFLLeZyv7Ke7p220r1Rp7Ge5eUPz1IIhWeD9bFhNnfiZON8QkNsWPukfW6aZPOJo97mqtEZQzJWx0VT9m/yT3LTW8dVbGKeNAs2qQWmPkmvdb+bq1itfbJ9trfZK7BfE9gZ22vzc51xks7RPbir465nxD7llrtzcNWH9gW05bmZriXrI07mnTjV+8zePqppqk3QYA+ktaVN1imTZriz7fXWedeLqWbu1Z51XPUg47QmfbIHeS0Zn3hTriu96S9pP/k2+FsvTDrzPUC83h9gnnyArfZJxpnoejImcJ3+vd6Qj3jTuPIT4ntuYOoNcXqudfX5SJ9eE/ISJznVS6zcQ6BPqX3CevrMyaRNDe5V6+H+Ud0n+hwk6GGNcQc23ZcT095O/lmLOpnLPuU5z+tk6lNq8Jq47Z/7MunGXo3d++4t11njpOEOtHQtMNXYetJmss9an7FF9935b1Ib18Y68Wzv8izw2vt61e+sTTLe9J7JHmVtkPbTGeX+kf5ljjsNU8ysi3WvsxcZQ6Z+XDHFaMiX+9l6iWGfplonsLnrY+/7MzqmM4Ot69mnqWeeC+vh+grs1aav2ng1fmsG67o7JzLphUd6n/mNzVzGu9ORfZRT3rSd4pK3+yHdq8kfmLP3U2/cDzjZTn4Tfa5a49SbtjmRdp2noZ5czxqbXJv05dy0/sje21Ps7vqY8ST73+vTvqPBmjI/ZO+mPmYN7QvZr7w+1a6uXle3/s/y4Q/PTg23aVfiJ5up2TSExoD2PQAt05qxM05jfRPU1RuctXfcriEPgOCTGt307vNdbOIaozUC68aW1A7oMwYj16a4V/ZJa++88Gxvuc56pnMp2BqHPIAtMJ9xiZk1ZQ7uUyO+aetwj7me9iIxn7og99JxOgdXfZh6gh5zkSevM5/DvsE0l7CWueSZvX1Uk7VNkKvX0j8HEC97Cmggf3Nnm3VB78EU91S/pA/XaWsNTcbJfuDrecn5PBcJ6+6d+XrupNfae2g/+TbYmwvU3CPfA8Sc5sgnrGGT+bM3kjU7TnvZ9fR6M52lPi8ntMvetP7JZoqPTuZyCNdTDeS5OucJ86kByNm1N6fc0u81QJc+amKYq/cI7vapmWp1zjie06u4rHdfThgvaQ1A/dlX+tN2eU647h4CuvMsQdatHkb7575MulPjdPYY6uU6e5TxuO69PGEf9IVHzkLaTD3JWtvWfDm0hWkusd85Uhu5mGtNwlrue/fOmDkyFtfMWdNVv7MPkucsz45kPGvpgf10RonrGWqwzRjmuNNAzOwvZA25v1nvI3t9R8Y+QUz0SvcgY0y1npj0Etd5h3D9qA7s0hdYt6fZR14znwN7sCbG1d6zhi05eJ32l+vM4UDv1Dv82paRPZPJH9rXGjJ21mWcHtaDrX0U1nNvJG0nfbkPDX6Trqk+c0/xsv8nW14zV8I8fjmkNU62jFPsk910fhvWsWvbaf+sn/i9dznHdfcv40/+rNlT4Jww13aCFs+S5F70+rTv2XfWpgFTH4mvNtb6PGVsdFz1Dn9rn9ZzL4z5KF/28ExsXjcoSZup2b1RNqtJPRMZp5nqk9xAyVgdt2tofzTmJuPrfeu4iy3EP833vmSfiJ89yzUgZvb7zj5p7ZPts73NXsHVvtkrXs2LL/fk1Ye1jNk5ugdTHUnbX0EeYqlVTV0Xdo/2oX0hz8Hp+g5i9l4B81O9z+zto5qm2sQeJidtMO3jpBnubKkj11vnXS+mmtOHa+I5TjV1HK7JkbGyT1PPTj3GX9srvSd/mXwb/LPGSecJa/bauhN6735hm+8lc6m/6+mYXc8pp0zrHeNEawP88uyx3vHx6/jYZY+T0xox7C1wje3EVOdVTmA940/cvRfFfSPfVP/kc0WfA5i09Hlq8uzdge7u79TDrEUfcqSO1HXSSIzuU2rIa15zr7IXk27yaX/Xe3yzxpOGR8leTDWylnrSZrLPWu9sT1BD5pSeJ95kx3z2X17VO3pCjVc+2QfJszW9Z7JHp9pgOqPcTzUzl33PHHcapphdF/70AR97mzHeyiMxzC2t967WO7AnBoNr6X1/Rkf7ArbuZ/a3e33C2lKDmJtXNXGvj5zOD0y9y5rumPzxzXyZ39j6cQ9TnCT7KNhPfUnbKe5V77tXJ12Ze4rnvsDJdvID/PCRPletcerNiau96TwTasYnteNnvZD1T/pyblrHlxhe93r2NOn6JONJ9r/Xp33PXp3yw9THrHHyzX7l9dSb9J/WxRpOOie+/OHZ5NekzdTs3CjynRqk7ylX6p1Af65bD7lTU+dJfdA19HrrII81ZS/gLrac5o3nAeSVe/N3/FwDtOkLd/bJXd3Aeuq+6y3XzEn3q7G31oA/GtxbaF25H9A9aI0Na9g8grl7/+zLW/rgddegP7Vk/dhmfSe6D0KezMU1GqxBrvb2GU3Y9X5B9kCwS20J8dMe21PeO1vXhZxpP/Xuqn7Qx7oeoeO4BznXZ4217OepZ+l3pRfwz5jJ5NuQp99D+NivK7KvqSlBm/paz917sWO2f+Zv3EtjCfb2XJuuH3oNH+7Vc+o78VMjpF/DWtZgzIyPL3bqbrDLnKnBOszf91cQF1t7oI4J7bpvaMl8zHOP3QljpI1xEmqc9kDMlbUSc+rjlLP72vWzZuzMg1ZzqMF+8Kpm5nPvc8/1y2tjYDPZCXGMy2vW0GQN0PFa41UsmGpP0J39Z92Y7oF67Le1cp/50/aKrlHwt6dqneyynwnzXQtDyDv5Nbmf+E/9ThvJXtu71JP5ec3eJdZuL7BtHZI5gWvj3mlwP32PaW9eoEZ8Wit2p70mX+acwPdUv7QWYmYPMobareUR8CVGa6FmYskzOty7PBvcYwN5brR9RHNrSFhDk+vmyD0gP3YTp94xp+47Wp+9BePnubNf6jI3mrN3SZ916LyStlN9uQ9Nr03+kLmxz/vud9sav+vnHu3ZIzC+ZAxQ49SL5mpvTrUm5MCGOJkv82tjnmnvpj3SHoivLuOpy35kfiGmfokxkuxj93zqRcbGr2sSc+UecW99zGcu5lNb7tHUO2ytvXU3afsIX/LwjCKxdVh8crKZNrYPAffpmw0lTq4x1GxsxqQJ0i9tqDPXTgcJuobU5OZ5zyC2NXSfr2K3JmM3md947pv5HMy7BrlP2N7ZJ639ZMtcxrR26Bhc2ytQT/okxnbd/mVMMDcDn8zRPYCrc8b1aS8gffJ9ln1o3c/0wevUnbZoz7za58DGXjnQdIJ42qXOrIlhPZA1PapJTvPEZC5jOefIXqQ+e5rxkjvbzMM8r9aLno6L/al+SB/sjO3IXsoUB1vzQH6GSMY99Yfhub7TC9ynr+dn8m0yV5LxGNTVZyX1p6a06fzOqzHr9vq0l10P9/p2DVPvIc+CNtP+QmozN7b65VBn9si51OmQXpPMoeY8Ww02Uxz1qCVrytH9A2wZ1N12rTu1ce08/mjrXkx0TIf70zVyf0fuh+OE8fOMnfpqXZJ1Uf+01jFaGzHF/Rd7io/7Am0H5M79wNYcjKwv94rYHa81TuckzwcjcS37kbb0JvVkr6zDWtt22ltsrMGRfU0yF3HJx1zHTe1N2k17kesM9yXnrmqy37nnQiy16df9Sx49B+ZSa4Nf2hrnEQ2Zh9HnyR527tNeAzlOe9Q1M7LuhLXUQ8zUQb6u9SqutTjQIsTOeV6F60d1ZL8ynnCd97k3Dmrp+e5/onbRl9ckNTnA3vGaXO1xY88YMPXaGoiRe6OvsNa+gH+fK9ZzbyRtp/qIadwmtaP11J/MbbzUnromW8l9yb5cncnW2HOO1CBtR2z3BsybWhrWeh0dxmSNOGqb9q7nWldqAnvgGjnw6XPaeRJ80ib3os/ltO/4Tb3q3NaCrWvmkfZN0HHVO+xzb41BjtwHRvfxjjc9PFuW5edy+pJbfiZ+ASXTF8my/AXyD71XwXvp2T+ulmVZlv/J9DfL8vv5iO/m5efykz8H9uHZsvwx9uHZ76L/lyDYP1KWv8qrzz5/4PX7a1mWZXkb+/Dsb7J/ly7JPjxbluXHsA/Pfh/8QcKeOva/Olv+KvsH+rIsy/dlH579Tfa7eUn24dmyLMuyLMuyLMuyLMuy/EL24dmyLMuyLMuyLMuyLMuyHNiHZ8uyLMuyLMuyLMuyLMtyYB+eLcuyLMuyLMuyLMuyLMuBfXi2LMuyLMuyLMuyLMuyLAf24dk74J+v/+c///l/7q55xvYr+cc//rH/Ut/yLXn12SQWMT+Tj87J58yr/hVV/lWk3/RZsJ9tr+fuPPMvKfEvKn13qMN/qXb5WfyUf8HtmffCV39W3b2vP4KP3kdq+i6fRZyFn/B74FG+4vfNT/k+33/d/nPhLNJvXu/IM/Sb9+nq/fmT6n5mbz+aD394xpfhKwv9Tn8oXR3I5hnbCfxfXff0pvkpX0iPQj3U+BWQ99E/1rDt83F670y2E8/k/wm8+mwSi5jw6Dl5b08z56vJ/qARrTmms8Q5Sps8V8T6Lp+1E89+6b/6/LwKNL1S13u/a54B3Vfnmf3x/ZLfYafvHuY+G98rV6Btei9Q00d+xmb/PppX9/+z9pN9+c6fU3Lay9N74Ss/q/J9/eg+nup7lI/cRz4P8/uP+tDrePQ7BPo781nN7vdnva/fwrPn7zO/c+S975FHz/Wz5HsHpvf3T8Z6Pnu/oXvb9Pv8jjxDH7VPxH/POX0FV+/Prptre8xnFPfJV9XzyN7yWTydj4/Y1x/3X5595BfsszzzhfEVXy53TB8W+WGyvA96++gfSNO55sx0jOnD7MQz+X8Crz6bxJo+aK94b0/fkvNR0OZnzHROOF/M+X7Xxnryfvps+G48q/GvfLZ95nfN3XnO85V8p/P1yB9lU53W8FF8dPzfwnf6m/CKZ94LX/1Z9ZbvqVN9j/KR+8j723p4v2cean201/i+9z351Xv7CM9q/IrfN9+1j2jK9870/l7eRve2efZMpP1v3qer9+dV3f4m+A48srdTndRw9/fdW3jq4Zki/AJhZDF8IVEgNqxh3wW7UZM/cbknDmv4Jqylb34B5vxVozwMDu6F+6yt46DHNXLbi4krW+5Tex9e6kwdzDNnP7pPjOxV95jRtXQfGPgRp2N3jcRyDdsTncM49kasFVizP/plbXDKry9zrBGXkbU73/4ZM0lbxiPnZep/+k20TmJwj76sn+usOfv0SH78cx5b0Md6Mof0fhqz8xFD0DT1yD1iqIF4bZ86uvbWk3m7zgli2Vt81Qbd17f0FLqWzNmkbceZ9jlRn5rsTeP7w2tGwprzJ53MGwPUnaSWU3/UrL8xnXdMOnrvGcYljnOps3WznvXT15MfdhkXzRPaMrRN/cTIfUaz9tK15VpraR3pl+tXMZvUx7CvkGtoYGR9xHWdeV49B9qe9o7Yebb7HOAv2HLf+U50Tdqq0XHqC7qsQ1rvFV0zedWQ5y7Xci5rP51TSJ/ct/Qh9qQ767H32bfOleQ+GKP70/FaA/Fdc9A39E51uh/kzn3r3gn25HT9tNdJ6mXY00f6kz0xZ5+hPhcMYltzxiBX0v3K/U6/7HPX03qE2GgAfDJGx7YXOYzbe5Eas3biEJcx0X1K3adaE9a6f9L1XYHdqWePgpbsQ9K1kc99AM+FWDcje4cd954Ra7/aD8l+MszX+5z9RKf3vLJuHd47ur5eP9H5sxfEbN88w1M/GLnvzhs/10DfHH0W8Ml18qo7Y6tbuudXpJ17njnEe9fsEaNrO+Vv7erm2tqZy9oYkDGzT9M+Cj7cZx/1nXqbdA2uZ90MewbYWJO6eJXec9eYb93GAXMCa+ZknjrwNWbqAedzTGSMtun45MyzkXVpa23a9p4yIOuBu/5yn/lSR9M1aUuMnMdugrXcP8A29+ZVPP3wDHEpJAuxQOwkhXs4s3lslM12s06NAWy1l/Yh39Qs8pNP8Ml74uQ918a1djeG+a5F7my7BvuiPdrzHphTS/ep86VubSc6L7TW9kdHak9dibE9C50LjcZJO/N3ba5f5W/twPXVHnN/im9uNXsvHSv7Dhn3ju4XutFBPDQJ19bHWua7y997mb0xf+ZqsDV30jHzHp/p3jjUaE77mxq4t6bsRffLe17z+gpiGTt7oY6JzAldb8ZpjdrmHgk2WffUl2c4+aTerF8y74mOjQ81W2euP9KfzsccdsK9sZNpn9HSvt7n+UFD1s48vpK94TXj8Mr9hLb62gv1E5f71mzutoeM11omqC3X72Im2OR+oMv7u/PcfcE37bOn097h32cj62DNPnVua8x4oq1rHTvzTmjf5L5dobbum/fivEzxWc99yzi5xpz7ln0D7Cbd2QdrzrPAvT1LrK/pvmKT91yrl9e2NRdrqQNYt+7sEz5ZG37eq3OqfSJ7CPh5f9cfXrkXfFNzYixehZqv4pE3c2sPp/1w3jwnOyC2e0Nu9+bKh/msrzVnHGDN+ow77Q160y/PypWeRyGWtV7hPmHPqyP37b1k36079znXWzf39pN5tHkPd/uR4J95oX3z3tzuR5+xvhf88p6cp/dn1uteqHE6B9mrUz+yftbzPvPx2rYZK8m80Foh/Ts292mbpCbgPuMQF+ihfTR/5uDa9av8k3Zgjp4Da9y7x96rs+Ozlr3LWGjK+/YltnEnUjt4LowHrU17a806Mha2rHuda2g89TD3Qj29N+rDp23Vk9A/7eDKT92n84Zv2rOmrbES8nQu9QP35IDOzWvHE22lY7OePW+wy7oEH/W8kjc9PEuyoGyq5PpUPM204Lw+0Tkmn0nnRNvlRgF6zTXVlocsubPtdd9AHt5ps3Nuqpl7tWcdHTuZ1qY90mayP+3ZFCdrMBa+2Ysrv7v8k2/rwz/3ODUB9sa428eORZy07/U7UgvX5Mmap/qT1ntXK2hzFxt6ryY6TvYLWiO53R+u8U1yT0/XYn1qyLwT2Q9sW0f2Tno+Y4g2VxrveFTPCX2anJ+0TJon0KYe99hYvLrHV/2ZzlzWLX1mZPJvMr+1ET813enQLznlnWxTQ15L1jfVmjGn+I37IXcxr7jrQ9aT1+JeQ66/pee5ntfCvbmSSVf2ZIqVsI7WaXTcCfJn/6fafV/mXOvunqTP1C9QezL1A7IPk0ZqmPzU0b3vvrYNsexL7gekxqm2jNW+Sfqq860805+px1OPYIp1qhmbyR6Mb52da+oT9VBXk/qz7lNs6PmrHvTZgKt9TNSQ15OeK8iDH+ORnGDfMxe+Xcd7oC/uO9f0L+OTHx3ZA8kzM52fq/1oJv+kzyAa7WmeS+a6v9h65vIasv7krt5pPeud6iFX9zZ7gY/au46M3fRa9wqIpU33YLKHux4A18RLuyle1n6Vf/IF5uxV19uajAHdc8jedp/TFzpX07k7HqRNXmeteZ1Yd+rimhjkyZ7Y09Qw7WHa9l6Y746sY6o5417tN+T6pDfjT7lO/ZXMlbQuwJcYMMVKWCf2NDruK3j3wzNEXW1aN7LXMyaxaOAVnSPzSx+GZGqwcJ0HNbWTk/tk2my4s+0aWi852z/npj5lfK7TNmtMpj7h1/20L9r3aC1AnMk266IHzN3lt593+Sff7hX2ucfd67RXXw/7zPXpvECv35H++NoX9JCT0fWxpi5GnqvOj2/aOnJvcy8mzJc60JXxMo7aBX2pkdzY97VkzdkfrjOfw73Ms+JcQyzXyOO+g1oYqZ/7R3tK7KwVMmfT5+0RPSemXgK+zk9a0GCPr8AOX/qMPa/q5V6NXKs7B/rcI88KqK9H9xEmf2hfa+TVueyhcXpYD37dE9bzHMhka6+ANa+FdetLW0HrlZYG26zvLmaD/akP6pSsh+vMC9mntD3t/VWuPNOT/q5bJl3Et49TrGTSAlnbFdhl/ilf20DHRy9zOewf8extgm7rlI4rqWvaH2JNfQD3hmEdXWfnzT3gum2Nk3aSsVpX90lfNT4DcTPWo/0h591+yhTrqmbtG7SZ01oZznUtvZ6Q2/PEeu7NFBu4z/p6HxzY4Nf1Zf8atHQcOel5FGNn/yemfTL3q8i9pRfE55W6uHYfsuYc9nQ6P1f70Uz+aGhfe4Eu55K7M5dnFrjOsyZZu6RG+5Gwhg2c6smY+Gcv0ofrtk3dSeaF6dzkWScu6z3SHu72HLS5y5/9vMo/+QJz9qrrzb5BxqBnxs9hL7Iv0Pk7V9O5idX2ue9pn7m8bvBz37mmB9wTh1e1p+asyf1Jsiau29Y4DbasO6xjqnnSLVk3pO2kN+uZcuFLDMj+CvEyv7QuyFxTrGTS0rW9kj/1X55hm/Ntx3Vu3l1t5CVmc2dL3FzvDSYnNknOTTVnfK6J5+gDKdPBmvbIGJP9iSlOYu/pQ9pNftZ+l3/y7V5Zixhb0n7ax6Rjdf5ev8P68EnN6mCkVnKlPm3krtbkmb0F9BGL+OnXcbDzXEJr1L+vJXt6ur5CPdkHyX5M7yno+jrWVU8njSd75jL/o3pOTL0Eeq+m3gu4qidRH6/ac2+/5SqetlnLqe6JyR/fzJf5eeXe3riPU5xEvyT9k8k2NeS15D5Me5Ixp/iN+yJ3MRPms/+5H5NP1pPXkn3K9annd7lyfTon3GfdMunKnkyxksn/9P5qrDPPCvGyNnJ3fP2SU31wVXvuPTbdd8k+TPsznaPGvuDXfe0+5B5zzbqjNWe/IGOlLl7TNnM8umeCb+p/pj/k7D1NzckUK3WL/pM9TPGtGdvUd0fq732UjA2df+qBTDFP+rAltpi3aT3P0NpPtN1Jy3ugL9kfrukLvbSfd3mn83O1H037d295zXs1ozP39bSnop9k3clUb2pUT5L1Tv3oXPjn3qYP16w7rmrKvNC9guxL9+DEI2eNWMTNfFP+rP0q/+QLzNmrrrd7nTFO+yvZF+j8navp3B0P0iavM1fnlazb2AzmsKU2rk8apj3Mmrhm3XHaF+Jljqwj80nuce9315rrk96MP+U69VeIZw+T1gX42pspVjL5c8/8R/Cmh2fZrNzgu0a6SVkghdmcRwo9bYYxgPXWAR0fG3yF69zUzIUv6x4wfbMWubN1XciR9txnPZBz+HefuGfeHj8KtqeaJW1Ym3rbqGN6k4B6ATuvyZ/3nrnszSn/pL171Zqyr5D2nbvpWJ0/awSur+IBPoysUR3MX2nHJv1O+SfcryttibnVJsxlnNaAvqm2vM517vXP/qo3+3HiZJf9Iwdam+7LMz21HnPbG3MmWRtw/YieE+ZOzK+v2r3X5y62YItO63Nvs46r/pxqYS57fAW25ofcH+Pb7+yxvRDm89wlvTfQecW4auieEkc9Yt9A+4yd8SYtTee4i5l0fK49hx3HWs3lveCb9q0r1wA95nLvUiNr+qet5N4nzBHLPTC2uadYSeuE9mmtSa6xz9xbR79fRM1J1t+wlufX64xPDcQ81Zo12SN7BsTKHBPpN/Uo+0gtauP11D91qwUNGSt1tUbyd/0NNlNfUx9w/Wh/8M1c+Kbmptc6N6QNa7mOffZaUqf1p+YTxLYnvY/SPcAm95Br1if01V7b3Dvp/NhMcVvPCfwnnfqx3r2X7jvXau44XNvD9rvCvdeeeNTPfZ4R5ozfGCNR3yN0zz07QvysNfeea3tyd+bSDzpvkv00btbIvbF4TftTPzIX9tnf9OE1dV5B7dYP1E7s7EHakOdUc4OdNTWpl9hemz/rzzhX+SftkL0ibmpKHdAxuD718q53vd50bs9J7mvmT/vOxXzG6j4Rk/uc4xp92Y/UrJ6EHNpn/iu6D+RVq2c/e5Y1c9+a0557bbsnkLmf6a+0vWDLmhjb3FMsmXRC+mgz5X4Lb3p4ZpGM3MBsqnTBxnCwLjQ8N3XCBqRvzjFaQ4KWtONVuM7GtnbtGa55SJo729TBPK9uPGvZF8i5qU954LEztqMPlaROUGvCWvbFN5vj1O/eawZz2GcO6wfzM/TJvsEp/6S9e4V91oK9fYW2V1sOe9mxOj/36WOs016APhkXmEtdQBzjM+hD7kXn7zkHGOukrXNlneR03mvjoDn3rzV6RvI6NXY9mVf7HMz1nuE3kXuf+949Sv25dtdTyDVrN2dD/rR9RM+JqTd9fqBj4/co9A8fse+t79Sf05nrs8Y41UyftIGuO/vNa54frrMn2X99of2A9alX2tobRmpnXj1CHnOBfZz8Jy1N+qvxKmZzOodA/lxjZD1dN75q6Nrx1Ra0l97L9G1b4P5UV+pm5N5NseR0Rq0dtJnOA2RurukDttM5zxp7rvvBUFevOZ857I+6m+yDfsaBrDnp3roH3VfWskf2AlKnI3tB3pwnrrFaV8Zg3hz2qGFOzQ15MtYz/bl6LzT4aQvZG2Et/VObuuC0H8B1rjGyBiG3/c99vIqda8Zse4akFvNl/5Lspb2CKz0nprOWPSDXSQekX+6R9RiLa/QBdml7hedUX6D/uceiDoc+vE75ul+ME67bizyjXlsr2uy9/VVL7rNj8gOupzrBvjD0m/rPYB6NV/3oXPjl+yt9rCmHsZvUSQ59rRnQZl8he8s49QDSjoEOc2YO7jM/dvp0L075J+3AnL0iVvYi+wYdw/sc6ITuS/t2b5vODdjp035p37mAPug37Qnzmc8+ZoysSf1J9q+1MuxzkzbEn3QwrDHrzrr67LCWtviybv1ZDzzaX8HmVFPqZmQfp1gy9RWwt7dd53t508Oz5fsy7dHVoftu/CSty2vZz5flp7OfX8vyPP0HO3/gvvIP3RPknH4ULX+Tzzp3y8/iqz6fXsGe6Z/BtE/7/fR92Ydnv4zpzdZPir8z++Pz77KfL8tPZz+/luV5+Nzn818+67uAv5Uy7/K34e9kPsOXJfmqz6dXsA/PfgbTmdq/J78v+/DsF9L/6eNPevPth8XfZT9flp/Ofn4ty/P42Z9jf+wty/Id+MmfT/vw7OfA3495xva/Ovu+PPXwbFmWZVmWZVmWZVmWZVn+EvvwbFmWZVmWZVmWZVmWZVkO7MOzZVmWZVmWZVmWZVmWZTmwD8+WZVmWZVmWZVmWZVmW5cCff3j2lf9Pyr/7/3Ppj/pXOvf/qfayPM9HvR+/A/uPRSzLsizLsizL8p35tIdnPCzhocln889//vO//esVOdD0Ux6e8a9uUIuom9eP4u7HOvnfsqfveXj2l35kf9V75jvwin2eYnCef+q/YHP1fuyz4r+wlJ8ZHwE5X/F+/Evv62VZlmVZlmVZfh6f9vCMH6wf+aDnEaaHNl/5o+2Zh0j98OwzuHt49laeqbv5Sz+y9+HZ+/b5t52VZx6e/TT+0vt6WZZlWZZlWZafx5senvEghx86DH6w+V9ycO08wwdmOceQtue/lhB+JDqfPwrThx+MDHI8Ar790EZ9+V+o9Q/U1MI44QOutst+Zf7Wk74M+5FzDOz8L0uyZ5mHIflfobjWfXCeYb/9sY6ta9lr6wXsrEdb1xrtsq/mFOcZ2EH3h9E/uq01dZLL+No7WmOumRfw715M9U370rbEMXbrUXfv5SP60ZY9Sg1CHNfJIep2EEuIebdfqTfX0och1IFP6rEnWYMDWMfeXPYq90Tdpxj4Z23dTzUAttxn/Ox355j6DWnTvcl6GNYEqQ0b7FOfpD/DHFwbb8qFXua8z9r6PKTuBB9iCnn0yfkkczLAWrOnXWv7qbc1GCv3g3XsWOM6Y009XZZlWZZlWZZlSZ5+eMYPj/yxcfrxcfXjBvDJOe6N02tc5w89wS7v78A/fziDP7TM7Y9Gf3Tik1qmGIJd68HW2MA9MSBjkS/j4pP3xLafoE5/ILKeebhWt7YZj3vjYZu+wtxVL1KTtrnnqS8hTtq6B+Yhrj2CzKNtkr7Ytb/rvbdTD095WzOv3E+0Xu6zv66Tl2shR97nWYE7/djnfdOaia0O5tUMqVk/tZC/83Z90PVw7xk0hn5qsDbXE8+YNsBc6mbd+ynGpCHjcW+dvGY8+yDtO0H99sl83nc93a/MrW/2OemzAhm7c3lvvKk2c0P6JtioWY1XuM/2QLq+Pg/uhWjPa8e0j+rP9bs8y7Isy7Isy7IsE089POsfWDD9aOOHS85x7Q9W6B87oM+0JsznD7r84fYIrQP8MZVgY578EQZX+h6xTc2THunarmJPNeR6Xgs/Ht0jrjOXMO+PTDCOpKa2hdYsU93cMz/VkvbTOnmzFnKmvbW9J+/k2z0VbO0F17mX3cOkNahNJg1p0/bNaX2Km5rzWrhH73S2BJvc/7Sd+o0G7af16Yw1WePdnk7xcn3qS9bKtbkeBR90Qee3PzD1fNIrWbdc5ZriW9szudPWfptzwhrdZ5n2ipq067MEWXPaeq1erpmDuzzLsizLsizLsiwTTz0848eIP0KkfyxNNtznDzt+qOCXw3Ve+4cb+KPHH65w+kF3gtit7fRjSj1oSZ2O1CH9A88fij2sr/VQy2QHp9i8UkPaCuuspa107zK3tE3HSU1tC9Q2/Sid9gFf5t2PHtpP+0UO1+0Dr+gkprq47riMR/JOmlnHr2FOHfigg1fmUytMmgQ71uVKP7R9w/ppP3rvss/49Ply7z0TE9ikTgc+GV9S/7Q+nTHI2IyrGKzZf89ckrWmrRCPuGLOSReoIYf+XY+95LXPCbR9kr2Tq1zTnmrPmlpzTLk7TtbL2oR1Mq72Kmsih7VI1oSd1+oxHvOP5lmWZVmWZVmWZZl46uEZPzLyB5Q/svgxBPwA6R9k0D98sOsfhnJaM1fC/TM/eqbYj/xoO/0IbNo2fwxPpB6us3fEyfur2FMNuZ7Xkj88E+bU1DYdJzVN8VqzTPtgz6dakqtaWUvt5OaeeZjyyl3eydecE665h/gz1AW8Zs7WYE/kSj+0fXNan+KiTe15Le7tdLbktP8w9Tv1TeunM5Y13cXIWqd4uZ7XQjziNsx3rXkuJe87f/Zy6vmkV7Juuco1xdd+WjtxsiWOtZzI/mifZE3k6P7muv68Wifr3OOrjrs8y7Isy7Isy7IsE2/+L8/8EeIPJ+/7x1L+QBJ+qJx+nLGWP264J0bHxz/j8sNqyp8QS/1i3CR/TF1pbbCbfuCdfvCmntbGdeZNTWBfsx+ZJ/eqbYH1SVfqaJspp/Vix1rvxwQ5WNN32tusNZlqATRnj4itJtFXjc1V3uyLXMUiN/b2DzvuyaF2NHIvrZd7/eFOf9Y/wVrG5x4NxnU/IHvROoF77blOndri337iniepX032CrofkDr0uYrBmvuohuwn98ZLW2l7SR3S+VlP/9P+8uq1MfXt+mXqzVUu4vXepH3mvmKKA137CXMyuE7yPPCa69pnfHTgo258qDn1PZtnWZZlWZZlWZYFnnp45g8ihj8W/UHGDxDXXBfXeBXW094fL5BrOZ85+kcQWri/+rFGrNQAdz+mgBrNy8jaEnvSdK32rPWkXf/osz4Gmqcfp64zMu5kS3x1tD5JG+g4Wa+2GQudE9SNbe5n9815x3QOsj+sM2dOtaZ+cL9zpM5eM2/vFbRv4n5lXdx3jOwBWnmV1GqcK/3Eyj5NmIORWjpuxiF39hpy7yF9cz7zMYxjvqT12xt9iHW3n6xfxeh9RGv6p/a2BWzIOeWdIIY2xEIHvtD19PsrteFLrFOe1GMNXJ9yYWNPJO3VkiN7Ixkna72yTxt8QP2JNQv609c+ievOGzNj3OWxhmVZlmVZlmVZluSph2fLcqJ/nC/LsizLsizLsizLsvwG9uHZ8hL24dmyLMuyLMuyLMuyLL+RfXi2vIR9eLYsy7Isy7Isy7Isy29kH54ty7Isy7Isy7Isy7Isy4F9eLYsy7Isy7Isy7Isy7IsB/bh2bIsy7Isy7Isy7Isy7Ic2Idny7Isy7Isy7Isy7Isy3JgH54ty7Isy7Isy7Isy7Isy4F9eLYsy7Isy7Isy7Isy7IsB/bh2bIsy7Isy7Isy7Isy7Ic2Idny7Isy7Isy7Isy7Isy3JgH54ty7Isy7Isy7Isy7Isy4F9eLYsy7Isy7Isy7Isy7IsB/bh2bIsy7Isy7Isy7Isy7Ic2Idny7Isy7Isy7Isy7Isy3JgH54ty7Isy7Isy7Isy7Isy4F9eLYsy7Isy7Isy7Isy7IsB/bh2bIsy7Isy7Isy7Isy7Ic2Idny7Isy7Isy7Isy7Isy3JgH54ty7Isy7Isy7Isy7Isy4F9eLYsy7Isy7Isy7Isy7IsB/bh2bIsy7Isy7Isy7Isy7Ic2Idny7Isy7Isy7Isy7Isy3JgH54ty7Isy7Isy7Isy7Isy4F9eLYsy7Isy7Isy7Isy7IsB/bh2bIsy7Isy7Isy7Isy7Ic+M+HZ//+7//+v7nYsWPHjh07duzYsWPHjh07duzYsWPH/xv//u///r//f4rXa148j2RlAAAAAElFTkSuQmCC">
          <a:extLst>
            <a:ext uri="{FF2B5EF4-FFF2-40B4-BE49-F238E27FC236}">
              <a16:creationId xmlns:a16="http://schemas.microsoft.com/office/drawing/2014/main" id="{00000000-0008-0000-0000-000002340000}"/>
            </a:ext>
          </a:extLst>
        </xdr:cNvPr>
        <xdr:cNvSpPr>
          <a:spLocks noChangeAspect="1" noChangeArrowheads="1"/>
        </xdr:cNvSpPr>
      </xdr:nvSpPr>
      <xdr:spPr bwMode="auto">
        <a:xfrm>
          <a:off x="304800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6</xdr:row>
      <xdr:rowOff>0</xdr:rowOff>
    </xdr:from>
    <xdr:to>
      <xdr:col>5</xdr:col>
      <xdr:colOff>304800</xdr:colOff>
      <xdr:row>7</xdr:row>
      <xdr:rowOff>114300</xdr:rowOff>
    </xdr:to>
    <xdr:sp macro="" textlink="">
      <xdr:nvSpPr>
        <xdr:cNvPr id="13315" name="AutoShape 3" descr="data:image/png;charset=utf-8;base64,iVBORw0KGgoAAAANSUhEUgAABM8AAAN8CAYAAABP7o2bAAAAAXNSR0IArs4c6QAAAARnQU1BAACxjwv8YQUAAAAJcEhZcwAADsMAAA7DAcdvqGQAAP+lSURBVHhe7P3rrXNNc10NKxcFo1gUgWNQJErCgA0oDv34IvGHoVfDmpquXovcm/tcA2hwdXcdZlU3yX1Tj339w//6X//r//c//+f//D87duzYsWPHjh07duzYsWPHjh07duz4r8HvZv/Aw7Isy7Isy7Isy7Isy7Is/x1+N9sfz5ZlWZZlWZZlWZZlWZZlYH88W5ZlWZZlWZZlWZZlWZYD++PZsizLsizLsizLsizLshzYH8+WZVmWZVmWZVmWZVmW5cD+eLYsy7Isy7Isy7Isy7IsB/bHs2VZlmVZlmVZlmVZlmU5sD+eLcuyLMuyLMuyLMuyLMuBH//j2T//8z//n3/4h3/4P//2b//2nysfx7//+7//Ry7GP/3TP/3n6ufxj//4j/+RGx3vgV59VQ0fyVefz/IcnNEr7rPk++PZO/6q99bytl6+p//4MSaIxx7xl8fxvfkZ36uNZ8b4DZ/j//qv//oftfC3yqO85zv6X/7lX/7Dl9fvCNoeeZ/TL2ugH/sefoxXf6/+1r8Xr7j7/Psrfy+89+w/8u743358vn405GF8BN6lR+mefmYf5C6n759Xvj/8Hv3MOp+Bmt+rDf+PeK803KH8PuX59Fn3Frwfr4z53XjqxzPftI7Gy8149AJg+54/ip45JP+ofOsF/4gPhITYp4HmV31he4707rtATWh6zwfH3fk8+yX13fno+/jRvFp/vj+eveN9N37bXfkops/ft3xOvaff+J180cDeez5XvjPURu/ew/S9+JWfLT/5c226b/5d9Mz37Xu+o9/7dw65pzuFlvf+IGddj4AGayDvZ76HqfUtvf8OvPr945l9Zv8/mrseuZ/fa8l7vq9+Es+ePbb52aH/R7yXiHl1Rlfo++hnJLaMj+DZu9Q9fbaWV3DX+1d/BoExE3t3ql2f935vAbGu3gdZL7o8n2fA5xVa78jvU/9mUftdnY/wke/778JTP55xQWnI6cKyTtPZe7T5xnsrd2/ihAsz6X4U637lB8KEF697+Fn5vwLfwO950971x/3fgu+1n3ofXq3/le+P33ZXPorp8/ezP6fI9VfPirrp93t47/fiq/ns+/NK0Iz2/B7z76af8odk/mGdcC6P/J11Bb149Ds+78Bn/UeFoPG7vB+e5dXfq6e/R38ydz1y/733/afz7Nlj+97vo8/Av1sefY9jy/gI/L57K8/W8hm8+jNo+l4F16bvVvpBb1/xvXWH75P3gtbPOMf8PkX7R7xn7f1v5U0/ntF4mpIX2cvjH+K555vbga1vhhy+AYzV69B+xsZn2ldHa2D4xsZmWk9yn6Eme+LIunmmT+amN+pLu8b624ZYrGct6hBtHBMdX52enXvZS/ZF+6z9pNWRZB7s+rwZvrGbjuu55xqj+9L76j3dF7DOR/vCM/tp/+j55B1Jv75f9qXjMJ/uFs+ssWefU5+cdDV9Vlmfc2thqBfS117xjLYmNWY9V+dlDVmr+7yyf7qz6et+2jHcF30msgeM7APzqz4ld7pBbQ412kNfsTNO3yt8Mo7vKzideedlgH3J+vQB59oRP/tvPjS6rt2E+1M/PU/iSNfe/bRf7dd9yD1zp03uQ+rLnJmPgT646oN15SC+PhkT2t78qcmRd4F4khpy70rniVOsXGOgL3kklzaOjOFcX2yplXn2jLXsGfuJ/XFg23kZxPS+da/xAfP6Smxj8Qz6Zo7WJBkPsCOO64zua8KevmIveGVPXcIe2sB6GeQmHmvAc+ZO24xhnUIcY0D237pO4Ju29i37wWA9z9zR59TrQE2uYyfpg2aGNSZ5rozskfNTjvSlBnuT+qT1gDU7h4xhfNayl1lHruc59fle6VZb5sw+mEPSv22dTz1LrQzmjfWnf/bHGNlj7Ry5d9UHyL3sX2pt/WLf9OMZ3dagb2qwV8+cvWRPGNgYJwd2k3/3onNTX9rkfqKOrjv1dZ+lfclJHntpLHFNugbz2AfmxHPfPNC19XkmWYt6uqdZi7Hy7jFnXZg7cl0txrOmtCc3ZE5QE4MY1q6Ovh9qh/RlTNizPE/9rLthT5vsh9oY6UdNxGfN/dafcbRheN5gTunasfUsG/a7l4l9dwgxU7v9Sr34mhc7zy61d52sG8uR4Os6tgz0g1pTw2/izT+edWNybiNz3Yayzlx4zguCXc7b38sBecl4Nrd4sHlJcg5eDmjtjbmt2X4QF9SDZrDWrOcuBxinbcxvvqvewClPx1enuo2r7q5Te/ftq/usq6l7om2eCc+P9KXrU4fn4b7zpv07p1q7zkf7YnzjaW+tnX+yzX383Af1WF/Pux5IG+tjqAmudCX4Wzuo2bPu2K2P5+5d7ot12Pe+I9J3yTqyVutQS8Y8+eZc1OtZG994Sfelc/Gc8+5T4p59M5Y62he7ts1962CAdTDyHI3Rdeqv9q4V7J0a24ZnRvZOnzw758CzmhptuyfEwT991a9t12fPrI85z21nXHKBNTrvPN0D5jx3Pu0e7UPP08eYapWpxpxD9hA8H8l794jO5CoWuO88mepzDu57TthMtu6D+V3zDNRvDM9y0qsta+xhI/ozoG3sP8OY1qGNmpy3psR47tlP58bybBvse4982Q+fofeIbR1qcY5+bMA9YZ71+QwdI/fInfOEvTxr4uRcWFeXvU/wyZqZG6f3eEZr14ddxwXydWzsPAOeGeqjVub2g2f97X/uC3PW1Y0+7F3PHmYO+8FoTWCd7rUW9qHteD7pNqdaAVvWoPf15xV4znn3rOeN+/ZE7daiFv15thZIrWgwDnTuyddXY8BpXW2n2rW3V3m/0MDzSZ99dh9fewDsqQt63v5oYm6MPkdzO+/aEus41Z11NO1rj9TlPvqAZwbgYz2Qeexn+uZ5db+tz/3E3qQm1lw3RtZiPH1YY44N8Oz5qMU968jzM7Y9dC9zQvqZU7+uuevCT1/21JNYF/tCHvyMr0YgBgN7YwPPGZ+5NfCcOdCrrbkk9Xc9vFqr2syhrfPEvc6jLTGNCzybk2ds1Q5Xc57tFzUaZ6ozbdnLOtkT4uTc/anW38CbfzzzoG2k614WD5nnPAxj2NDeb/IAzOmFBg8sL4mYqw/b3BPsn/Swzn5eJOZJrk0X+hGsM98o0Pkf7Y320vFbp3HtW8du+z7zpPemnsFVDOizhF7r/jSdO/sn2DDg2b50/txvW8jz8fnqbmqjHvWZb+ph2qgh9+90XdH945khqXc6v9YvaspYE1fn37Wai3W48s15wty7Ye3GE/xZzx73Gs8M6XNNWnfGmnKlLp+tEazb8zaGdUHWPmljbs5pv3upjtM9gfQhFs9ZV2pqOl6ebdc3xcm1Ux7PwZog1+yDNVqDfeZZDUnn0w/tj/Sh404+Td/9Ph+wNuK1PeTaIzrlLhbom72WKVfewbv7yjMjyVrBfqjHnMT2PmV+7bGb9q3PuwDMPbfOB+Y0jnURC1JT0/G6n+4bK1H/NNRibmE9c011CM+s9TMQx3p49Tlj+Jx3I20T+56kVmnN+Hk2YE8ypz7TnrCePe64J4ibvjwzhFqZ0wtrTP3UyFprsncZC6zB84WMoV/upwaf+wxah3mwu9NtzoxJ71iDzC/M1cizttD2ra1xX3u1G18trPd5wbQmqWXqA0z1S/YBOhfPud+1pH3XBdkbdeR+0lp4zjve/m0PudZaT/0B+3iqe7oj0r5q8D7c9TTJPPYze5D97Lgw9QSsPWNB9zRr6fNMbcbLXqotn7NfrnX/M+dV3KuarYs9xnROknUIa9ZJLOPbHyC3NuxnL+2VMXlOjfhZU8bhuc8k86OL4bN+cqoVf3ULccmXNUnq1S5JTbyquWOlXdbZ/YG0zfyQOYA5Nq3rt/DmH8+ARtlMm9xvXp6nYdN5zoYDvpO9h25+4Jk1D9h5Dg+PV+bmBmPmaD3COvvUmPMk16wjL98jqKnfdJ3fenid6nBoLx2/dWZcuLP3zO2b9yGHvlPPoO9NY0w1Qa91f5rObZ09rOPZvnT+3Pd5Gth7b/NugjFzqEd95pt6mDatF+50NcbLoWbnkjVN59f6kz4bba7e39n/rtVc9k49xIM+O+eJuYnBPqPBH5vsca/xnLFPZw+t21jk9nka2Pd9ha4744m1szf1m2Et2RNJf2gdxkjSh1g8Zw87ZtLxssauzzhJrk374Dlk/lzrM+waeFZDYr4e9OqRPvCccScfmM7R8/B88v5ZG/Hsp/aQa8+c110sOPnClCt7P9XJ0N55krWC/VBP5kSTMXpg537qsz60iT7Q+aDrvLtfScfrfk75hLh5n4Q8aW88dYC1syb4qDFtfc6R/UGDtWYMnltf2ibE6/6QJ/VNNqylFs8vh72Y9ID12XPouAkaOoc1ORdiuK829YCxMrdgZzxtPLfsQ8awltxPDUAPmKedMXrge6fbnNkvc4D5e5jbubTezDXhvnfFHnnWamHdnhobei374yD21AeY6pfsA3QunnO/a9GeV+uyb5C9UYf72vcQnu0RtH9rh1xrrfZn6kOfKc/Ggd5Pek8N1AfZI+CZIdrnQLP9yR5kTX1WMPVE1OmA7ulVLTyrhX3j9IDuvaQduSBzGtdegbHQYM091GU9juyNmC+1kcOc7KuNuMZgLW0yT8ZTQ5JxMlc+g2fu3Uk/ntN2yiNZg2BLLGLwnMMcnV+y9tTEGjVA+2Zt2OOXYEsN1pE5Wz/+2GT9v4l3/XjGK3OGTfYwPJzcm+h9L4mX2jm5PbA8IDWwpz5eoQ8vYwlztQLzk17W2ffCOE9yjbg8W8ujWGfqgs5vPbxOvTnR8VtnxoU7+zxzn9XR92HqGbRd02cJvdb9aTq3deZ9SLrOu750fvfpRT5PeI9Ti2vGc64e9bk/9TBtWi/c6Uqs3/zdP54ZkjX1WUHrn9CPWD6br2Nm/7tWc6k940KfXd8VMKZ7U8+mM+g1nhmSfWpad8aaciWeT/a86zYGNUn2Qm3mb6b97mXr4JmRpI99zro6ZtLx8l50fcZJcm3aB88h8+dan2HXwLMaklM+eKQPHXfysR9qy/6A5+M+WBvx2h5y7ZnzuosFJ1+YcuUdvLuv7DGSrBXsh3oyJ5p8npj2rQ9twpwBnQ+6zrv7lXS87ueUT1ibYmKfPSUmWrA1jpry3LCzbu19Zu9ExsHfHDynPnOmNsEue+45ZB8mDfjZZzj1BE575kqYW0fCWtbgXA08Z6y8C+bJuOhhLc+h0Y9Y2PGcdWQMe5z7aui+68f6lY473ebM8/Mewym/sKctZM/gShtkHdA9UgvrfV6Qa+Y2V2qf+gBT/ZJ9gM7Pc+53Ldrz2nVB9kYdWXe+Z1oLz7k/+ac95FprtT9TH/pMeTYO9H7Se2rwjLJHwDMD9J3O035mD7KmPiuYetKknu5p16Kt67wC+8aY6N432aPMOcU1FrbqyZonpt5J9lhyTg5y+irEMq/7E9ikn1p4BeKYi+eMY32Sfjxn3dQx1QfkT1vPmVj4eY4NdlNMe0HM3CeO+tuX5+xp5lQPEDNrBubZF21y7Tfxrh/PbGaueem8iKwz90AaDot9aXviMPdS8ax95ueZQ0pbY3l4fZit1XjTRQS1+sbofB1f7Vl755xQR9uc8puve3mi47fOjnuyd5722nof7EnbZs98Zv3Ue+j9rrf706jb/buz0P7Rvpjf2r1/1td6k7aF1qu/evRxDswZQCznxGi9cqUr6Xzqy/PLOFmTvSYXtLaE+PiCfsz77hjf87COqVa1qt385klf6N6LdhmraV91aq+/uG9dibGso+/gSSe0LXTd+DH3XGDqo/aNOVJ797J18MxIppzWDB0zMZ7x7Qlxur7Waz/0nfYdadd96TPsGtxnHYjDc+dLOgZ0H5zL5NM51GItXRtkD4FnewiZ9xGdyVUsuPI1FyO16e/+6b6mrXSt9st+dH3aT/qAvazP/qYm5gzofNA57+5X0vG6n1M+IV6v45f+gB1xs07t7KN9yntnD+zJhLUJOYyBNnOa7xSHXPbHmPo6z5qEdfNB5mzspTAnZsfHn7m9STxb97pvPDMk74I9UJ99ZXRtxLf/+jnXBzqGtTDU6ByI4br9YG4c1po73b1vXAaoSf1N2kL2LOfqbjwD74/5rcXzTK3aAnO1Gws70Dd7qS0YRztx3Xj4m5thbc4l7aFrSfvT2ZubZ7VmbmnN7W9utZpPLa3V/emc+0x5ZkjvJ72nbs/oqkdqnM7TntgjyJpO/WA0aDO/fsw7RteS58LAXpintqR7D6xZp3mYZ86umTXm2rqv3ib18Dzps09dI69gT3INck5+dE+wnnvEU0fnyjjWam3qEGJ4htZw0pBxAF9teT31j7jTHtqIQdw8U9bsY/pOdaod8NHWOrWd8livuX4b7/rxDLppHkAeJs+s5RBjMoybdvp6AB6aQ3/zq4ehb16A3EerB+zAB5sJfb0wgOb0z1zmzws19aexxrbp/GrPnMxzTHk6fuvsuCf7rD3vRK6jmZE6cj/XzcvImsTe5Uim80msg2HeXHOY2zof7Yv5s76uw3WHvvrkB03X23pyn9yQ7yfW1Ixt6030cUw20Da8qtl16ZqutDXG1lbsMUMbe+zeVKu29k4taIT0Bf0zBqg5NU2kToZ5wTWZzl7UnXdKzdK51KZW+wNdt3co6zGevchzc6TWXIf2bx1pK+kz3dOOmbBOPfaKob6pvuwlI/sDuT+dvSPPQR/zTjWkvsk3x6N9yLMhzuQD+rnHa9ad+8TWxntrH3PIs+d1FQuufDNXa5ar++o86Vr7vl7V52AueU94Vk+eufvQ+aBzPnK/pON1P6d8gq05hHnWB8awZ5J3WT/zdmz77rA/xLYu70qeb/qQf+oB6Mswtzk6d9ZnDbnGc9pn73Iv1zOH53VCO4Z+9sp16bvAqzZo8WyyZ5Kasr6rGGpPG/cg+8zIHhgnh3cm46FLbcZNX/asW1oPgzVwLt2z1Jx9EPJlHxjeHWCPNbXaI0fG7P5Yp33ofdch1yftrue+69L5rMlz0p9xOntitK3rvEru06/2B8/CoQ5orcbL3kufqfGk95Pe6/PsHvHMgKvzdC/Pv2sytr5qmVCXttA9nerUL3VAa2fgD60TzOUwR+fkVRty5h2CjsOwt9kPhj6J8fVh3rWxrx4wp0y1Wyux0pc89rdzZS3YYJu16AfqZtAzRuYRYpLDvmqfuO4wjhoa6804rtnj9O06sbM/oH7BVy3da7CWjPGbeOrHs2UB3zS/9U3xVvjgoS/Th//yO/DLsL/YPop9ry3Lf+Efabwvlq+D77rpD/ZleSt+1+3fT8uyJP7os9/7j8P3c/4Y9tn438O/lf3xbHma/Q/6mf3x7Pfz2Xd/32vL8l/sj2dfz1f/Ub78Tvyu27+flmVp/HxY7vHHxq/67wb/Tvus/5HBV7A/ni1Ps/9BP7M/nv1u/EJifBb7XluW/2J/PPta7P9+Hi2vZn88W5blhP+vPqb/Z4/Lf4f/Fv3KH65++/+TTdgfz5ZlWZZlWZZlWZZlWZblwP54tizLsizLsizLsizLsiwH9sezZVmWZVmWZVmWZVmWZTmwP54ty7Isy7Isy7Isy7Isy4H98WxZlmVZlmVZlmVZlmVZDnyLH8/8lxl+47+iwb8gxD/t/pfxX+haXoP/qiev4L9C81vfQ49C7fbku9LvBfTuvx70tfD981P/Se2fcOd/Kz/53vwG+LvqI//V1f275ev5qO/H7/S9u5/hy7IsP4s3/XjmHxWMZ38Y4oui/b7bj2f8U9noecUfZl/x45n6czyqAbv2fe9/IHzUH6HdW+/WR/9T597XHI/0CK3TnXrmD7npD60r/8ke3nsvqZlzfQ+eV/fkpHkCO3t/8jNPw1r34GTbTO+TR/r5mT+etb5n3sfYv/d8k7f26zM+P+nLM735aJ7R88x75Y7pjJ7pi++dHB91t18B+vqOP9PPj7o35M8eTt8ZH8HUj4+ia8ye+/fL3d3hvn5kb/qzOpneK89owTZ9P6vvH4XneToz63Wf980j7zNsPuIz5Cqu9++RvyOJ8UgdV7wixrIsy/J5vOnHM/9w4AP/2Q99vijwzf8g4ov06ov3s0Gbmt77Qwx/NGStn0F/+Tt/pL9o7T8C33LOydUfoe8he2uOz/gj9K3/0TT1Fujto3d/inFV9+kPs/fey1f0Wm19N0+a77jya73el7Z/9GxPZ3mHeYX8Wfsr6ZqZP3rm7fte3tqv997TR3jr+/mjeEbPW98rE9MZEfvR+K3Fu/7Ke/RKJm3P9POj7g358zOB+Wfcz888q66Re/fs58NbP1Mexfs78Z7c1N6+pzw/BWvitbGP7D/7Wd735FVcxe2/n6945vPixCtiLMuyLJ/Hm34844PeL8L+g4s/8nLNL07Wtc/Bvj6+MvrLpH3zj0n1MNjjy8i8DmGP+dUXI/Hwn77s2TNGx4bcU5MxeEV36nRdH4basM06scu+nL7kp/WOdYIc6GvIax1gDYzURE3skYs9fDyL7g24l2CXMU8Qg/jWaz+FPfNlDnJaD+v2JfUxuq/yaC8b8p16q/aOnWfJeurrOaM59dLeSca6Os//8T/+x/+1c/heybWs4YTa0NE5c+4dcdgryDpOtULXy7M15Tnjn/FP4E/MJs9LyGM/+r53PjU55HRnr8AOP2nNUy715zCGuR1ZI3Pq4HU6g1O/7uhzS8ijluwHz/jkfvbBM2Bgg73+U5+1T1IXdTPH1risZR7jP0LqEeMwsr/kSb2M7BdxrnqRYDedkfHvUEvCnHUhvjraFjv3Uud0BzIue+mX9/KKzCFdQ78fUkef00k/MM/9rj3pnrWmzqOmtgP2PFNsJw1X7/lTLnjmbjV3NXasvDf23NqYu5cxwXVGascva/POZC3Y8zph7mexX1dkPYzsg33LffEcc781tu9VTxiPvpdSV98B7wnxzdf9w2fKe1UvEOe01zGJI8adsI+P1E6MPs/JXy2iJgY1GCN7JFdal2VZls/n6R/P/BLgw9wvCf+YAb/4/QLVXhv8/MIQffwybRu/IP0C6X2+XNIfWPMLCQ2d//TFmF9y2BpDzCXkNLb9sPa7OkAbyZydn1zM1d77oo6sEY3qvAKN2UfB1/V8hoxtPdYMfQcgbagBPyF2+p/QDv+2J17mw9b5pIe1rinnCXvp+yhonGJm/R27z3KKwb53rjndEWLYM16zf9nP6TzhKid7eZ4nUlvmyHXrN1f3I+s41QrY5B5+xGRNrcZ+BOJNZ9n6IM+UnJkj87fGzKHfM/cO+zyjjHeVC9oXjam7e81ezpuO/yj44Nuwrj577pwe5bxrZc+eY8O8zyf77FqSuuxNz83Z+u4gd+bP2EBue9m51er9u+tFwp5xE2JM603fCbWlloyTdbbu7Hlrzj1zSGu4Aj/7Iu2PDWuSPo/qB54zLs95pgl7mTM18Zx5eGWuPc9ZU8a609C+d7moPX2u7laTuoC5vYSMy3reG57RQr7Uo14hpto9D+fEyDl0HvwzXkLutH0UfLLOhr3sYZ9Ba8p42LCXuph3f4ylvfv45X734wp0EQefrM8cvBLL+5b908bz5tUYV/WaT3KvY6YOUO9E215BjDwvyVoBXWpLnUAuY3Q87+2yLMvyfXj6xzM+9PPDvL/c3M8vQuZ+WfDlwLy/WFjzy6x9eO4vqFxTQ37ZMWeo41HIaV7oGOTKL12e/SNg+oMqv0Tv9iVzZl3kxtb86Gxf6C9/+/lILyaNkOsdy/iAtj6r3JeMl8+t/Qp8sH3EPnNMepqpDvG+5nhELxraz5Fnmvev+5F1CPunsyVu5slBrInUcOoD/lNO/FrfiYytTp9dn+plrvZ8PmmF7KPPkPGnXCewJUYO8vd5Qfaz7x568etnyFiP3NkGe8/IWI/kgvSF7LOkTds3p37dMeWdyHqy32BtgE3fkavzgWnt6t51LwH7R+qF1DPpTT3TPnPPImNB9qKhnun+n9YbtBDb0bpYyzuSdbROwJ+Yap5qmu5H5zmB3TTUPfU2c5+eRf1A3NSE5raX9AN8rXGq96Qj+wt3Gnr/mVxwdbcaasTWkfVCasnnBG19L7HN912ScR65NzyzNoEvezkmjc2UN5ni5H3ou8GzPbD/WT/nY7678+x9dJDvEdTVGog3xedV3fncXNXb3MVkbv6Om0x9PEGMqUe97rlOsU+2kOezLMuyfA+e/vGMD/b8UuLLiDW/iPigzw9/Xpn7BYAdc7/EQB9j6GMenvsLKtd4ZZ5fSMZwGPsObNUOaMh6yZWxeFYHNfUXXX5h85qxgHnqdKiBfXIwJzavxiBvahW/oKd4d0wagdyud2wHZD+E3O4LdsbLPyhO+Sews+edE9hPfcad9ID30DHFBOwYz3KqjTzeqY6dvYEpBvun853OA+ydYJO1q+HkP+W0r2q9o2Ojiby5jsbU5VB71nHSKuxhw7CHeRdYY+8RpnOAPi/IM+27pyafrS8HsdrvETpO1naVC3jO86XWtk2bfJ449esOfDzfxD7nsL7sN+SZ5NnL1fnAtJa6iJn3LvPJqY6J1DPp7XoyN+SdylgwaZPTGeE/rTethTxZM/NpADmmPevI/rHuXWO9fXL/iskua+C54zLsZ/b2Tj/PmevUayB/xsge4mNMyVh5V1Mf3Gno/btcHf/qbjV5R4mpZkktp5itH9LPXuRwDz/8E/Yzj/4TU+5HmPImrQHSJ/sGPHtfp/7nGRHn6jxb21X9TerKOPhPPc+8POc9Sq7qBWKQw5Exc91h/o6bTH080XoSYlB72hg76Rh5ZsZYlmVZvg9P/XjGhzwf5tPwS4sPfeZ+4PsF7JeBMfwSA33YA32MyXN/QeUar8ynLzu/rNp/4qo+YxNHncCzsfMPAmFurXf7E/rwal71nGqy5qkfd0wagVzqJPbpCz37IZ5n0nmskdfs7xX6ADkzHncq55nvpCd1T3UIsb3Pz9A1C3msGZuM3Wc5xXj2PIAYxPI5c2Z9J/8pJ3bGfISO7bkQw/Wp3iTruDozwM7aUqe1ZJ/vuNLVcbKffffQ69nnc9N+j2BdE1e5oH2zzxNXueCqX1ec8pIv9Wc92W/I9xA2fUeuzgf0T67uXeaTu/4lqWfSmxqn/Ud70ZzOiHiPaG8tzLNvPJ/uSOtsjI1/5nimr82kJ2voeprUfKe/c516DeQk98RUb+fWn9fMeaeh9+9ydd6ru9V0jcwzV2ppXTL1UFu1pF/Op9ranmfWJqbcj4AftZ5oDZC96r55zjD1P8/o7jx7/6r+JnXxil9qg4yf/cvn5qpedKffozGh4ybP3OOuMbG3DOueYncM+87rKfayLMvydTz14xlfRtOXCh/wrvMlwbNfFu75Be0Xg3PgmTW/zLTxy8991sEc2md+yS8dnp3j07ZCvtQl2Gc95oX84ssvPehe8Npf6Oo5gU728VOzOietoM9UI+CX/UkmjczTHv+2keyHTGfOPPtIXvy6F1e5WLe3gK9z/DIfsY2jnqTr5vnUo46dsH7ym3oL2NuLvg/YM/cspxjse+ea6TyAGPYqn4F41nfyT82A/2Rnr6e7OMUmL/aue5dP9aX2k1ZRCzYZzzNrX2J3r2U6ByGOmsxpP50Ltvbx1ENoP8lczVXfrnJB6gKep/xylQvu+mV/mjzfJPPZG/USK+Pl56HP2lrX6Xxk8lEX8+xl5pOs46732Kb+zAW537khz+6qFw05+oyYZ3xinbRPWrJv+HZ8se+TLmGf+NkLYrN+onuZ4Nd3tmtI/U329k5/55p6LeQ/5bRe83ieGdszms7iSkPnvcuV9YP72l/1vnOhJfVmHuKkTp7JMfVQv9ZiLRkz7xF0HuwZE1fn131r2Ou+WLtnJ8aS6Yy075ohz6h1aX/qCeuZm/1HzxM/Rq5l/OyfedTBq3mu6s3agHVjdm1Nx03UY5/Qynwi9TTuZSxgTd3q7Biu5Xksy7Is34OHfzzzQ94vp8QvFz/o/cJg8AXCa37JEcN9vyi1Bb+8Mlf6pC1MX1BqcrinnrQF6+t1QJ9fbrxmbp7dg8yLH8O+8HrVvxwJ8accpz8MrmqBrKeZtGDf9HlYV/cD0Mlaxu6Yau514k75gT1iivfGvpjLuGrUrkFj2p96xJ52DmNf+aFVuwT7vFPYGLfv6xSD/dNdmM4DiGHv7L2DGhhw8s+zxB+bjKGP+idOsbHPGj2vHNabdZziJey3jRqNI8TuXst0DpJ6yYWt/ey7xz75pe+WWttPWEv/hD37NHHKBX2+veYQnq9yXfWLvPanwadzksczY+CPnX0gVsbzfltH+uJ3dT7SPtjj5172rvOBeQBf5g1r5khf4zmyts4NzB/tRTKdb/oC884nkxZi5lrWyMg+ZI8dqZPcvQaTbiG3fW+w6zt7Osscp95e6ec5c6FpugNAfnNMdL1dg3e4677TkHHVfZWr67dX+l71fqoRX9c6F/ZqMGbrh/RL7dgRwz3mkzbtjcPrRMZ2EB+8B/ZhIuthZK1oy72k+8azebv/0GfUujtv9qTrJ8/UM2hd5kkyPq/MxZ455KpeSB/qzJjqz2G9HRfSfurZROtuX+apCTwnB3mzJiAGe1d3aFmWZfkanvpfni3LR8IfC/kHzfTH4PKz6D/Il9fR/yGx/Az8D6blY/E/hv8afm9+5R37q73/rex5vg2+n9/y9w8++92+LMvyPdkfz5ZvwfTHGf/Xt/3h5efCme4fgB8Hvf3K/0BenofPs/xfJiwfBz/c9/+65C/wHX5U/6u9/63seT7Pe/6Pv/t/dFyWZfm+7I9ny7eA/6DkD4ZlWZZlWd4G36P7A+2yfC1v/V+PfYf/5eiyLMtyZn88W5ZlWZZlWZZlWZZlWZYD++PZsizLsizLsizLsizLshzYH8+WZVmWZVmWZVmWZVmW5cD+eLYsy7Isy7Isy7Isy7IsB/bHs2VZlmVZlmVZlmVZlmU5sD+eLcuyLMuyLMuyLMuyLMuB/fFsWZZlWZZlWZZlWZZlWQ7sj2fLsizLsizLsizLsizLcmB/PFuWZVmWZVmWZVmWZVmWA/vj2bIsy7Isy7Isy7Isy7Ic2B/PlmVZlmVZlmVZlmVZluXA/ni2LMuyLMuyLMuyLMuyLAf2x7NlWZZlWZZlWZZlWZZlObA/ni3LsizLsizLsizLsizLgf3xbFmWZVmWZVmWZVmWZVkO7I9ny7Isy7Isy7Isy7Isy3JgfzxblmVZlmVZlmVZlmVZlgP749myLMuyLMuyLMuyLMuyHNgfz5ZlWZZlWZZlWZZlWZblwP54tizLsizLsizLsizLsiwH9sezZVmWZVmWZVmWZVmWZTmwP54ty7Isy7Isy7Isy7Isy4H98WxZlmVZlmVZlmVZlmVZDrzsx7N/+7d/+z//8A//8H/+6Z/+6T9X/l/++Z//+T9s/vVf//U/Vz6Gf/zHf/zwHD8Vz4Dx7//+7/+5unwnfC+9in0/fB30nf5/Bryf9339O+B71M/pn85+/vx/cKaP9AGb/Dtq39OPQc/+5V/+5T9n74e/lRh/gVf/zfFT+cufVR913997t3hPX/135WfzEX2ixu/6WdPfR2/ls77HeA9z5+Aj+rrfxws8/OMZbyAuzWn4AelF7TnwzNp7v5zMOQ0u9au+ANH7Wf/h+wjv/RKiN/Zo4rt9Sb0Hzv87nd0zvPecm3w/PHOnuQ+p49X/cfIboV9+ccNb7uFbP3ceeX+/8l59F17xfpl691Wf/69+/38m03dIfv48gmfxlu9wcr/nO6zvAKDjFd+LxM7PhhPcOwZ89l34yX8DoPuV3095Dj+du3t0t/9Vn4WfzaOfVVO/3vvZc+I9vX/0Mwc+6r6/5TMMe9/Ln/2ZRL6798Kr+0S+/N5Rw6lu7ij7r3hPGqu/94Ra8yyuenOCO/AZnx/+7WAt+Z1wV+ejZD+Wv8ub/pdnXB4u4dWXjB+Y+SHziN8z9BtFHv0C/Gm85UsoufPnA+Ezv6Q+Es7/Mz6sP4L3nnPzqvdDfhEtM5wb5yefeQ9Pn4e/nVe8X75T737yZ9f0HfJTvo9P9+gVfyx7vx6B/tkvXj/zO/kn/4fBq7+f6EX+/fqTufuMfPXfHD+VRz+rfkq/0IjWR/io+/7eXk3fKV/Jq/s0fd8Tn5pPfWOd/Y84r+YV39+fdYbctewlz4/e/0fpHMvf5GU/nvkByRuEdZ5zsDb5cQnTTox39eFw+g8e3+xTXDC2I/Uk+YY3V8ZVm/N8Q2GHLzHaXlxn9B992Rf2uh7GRNdmzvbvDzLPZtrP9awBXcyxdZ/8mSvroqbWl2d3dS59ppL25uI11z0XYwjP7gG25nDdc3dkPU32MONSF/PUlX0E9t3TbqJ7xBxa59Q7IPbVnc5zz/6kPgZxMq6wp6ak9XUe5tm/U5+1fbSXV3mIMZ0Nz6k3Y0DqZEDXxyC2Pez4QizmasaHuTnvziiZbIkrapGrM4HU/Khf95iR9YK19t7UV5jOCFvIWh0w9RXQpp262XPNQY34Z23vrTtp3dpmjQzrTKipNaNNeo9cgm/mBnS3Hsha7B90H9Se9gz70zkZYiz39eHZnH2Wuddga8+wwSd76t4EGvJMRf32NcHe+qe+mA9/4siph8A8a0/NWQu5GVe90JZn8pPXOnK0HoZx255axHNjZO9ynbzkTz/pvGlDvIzDwF46NyP7mLCXtoCtz8J+9z59U1+eBUNac57PVK8aeM47At49yTNlCDmwTU3YQuthNJ5x2mZvulddR/cxe9Z7qTHrbZ1gnjx3zwXwIX72hbW8s9oCtuQX7aT7PdXROhmQuiA1MHIPDcwzfuZNsvf2IzW4N8E+OgAfbMmrb/ai9addnhPxTndN2HdPu4np/QB5Dll/nw/gZ42pmSHdN+NNNWLjM+Q5so5P1mtMh1pgit90PMCWunnNeKA9I8/vpINX47mXfvQi58RNO159/xEn+49v206oNe2zLp5dZ5iDvKmdOK1XXzAHeOZqTz/iM89asy59HfhhK6yl/uXv8SE/nuU8L1z78aZgLnf+Tb85pOP6JgF9vPinGDC9EXuevr7JgRrZ67xZu37W6jz1Arag3Qn3rQ2Yq+nOP+uVrAmYWwPrxOu5MboufHNOjdZmf9TuvH0T1tzvXGgytjBXK7QN/u3DWvowz/4KtXefnKvtdAdZz77jy/5E1yBpz37O0wdNfYczN3Ntec1+YJc1ZixoezGPcQE7+8E6+90vzzLRtntpbPS4B6m580CfjXOGZHx8s8buAbaeK9zVRt72yZh3Z5RMtt1ntXffYDoTQRNrj/qd6kWbtqAe7H2G7IEx9FODPXM/wTZtgLXUzb5zY6oTpnN4a92Jtu51bF6zFw176Y8G7Y1l3c611TehxrRxbi19NuxlH5ibL3smnZP9Psv2yZh9lq0nwdbYnkHnMk6DnTVL9i+fT3v2xdzOidu61OEcjCP0JWPkHvFynrCXPSLO1LPpLHgVcucac+P0HnFY63V1Z1xhXfQTtHV87wlr7NlDffv8gL2pdmyNJxnT/nYOcpu/a/IsXc+zBXSo0RhqmHQyZx3wy/3Ub54+S7W3jqb9gblaM5ex1QXo0pfX3EtbXlMHcVkzv31jjT1zuQ7EN5fx1OncPnUfqEFb6L5kv6/qmPqZutw3LzA3N68ZT90T2HbvnUPGadhTgznUoEZ7m/qx0Q7oS/tp2z1mPfXhy/5En4fkObBvvI6NjWeNnc+QflPfrKPJmICNWrr27mHGPMVvslbBD//uT8bEjzlgk7mydvfUTK60NRdgk7Xz7NweWivxs5/Y5Txhr/Noqx7jZv/dUzvwfJrzar/IZRzo/My15bXr9EzwyTlgm/Pl7/FlP55d7fsmuqPfzNIXm2d15YeKMPdNlKTtlKvzYG89rOcbF9jLehNi05NTTWDPTkzxs4Y7/+7NZJ82j9jTA9Z9zn5lrR0LmLMO7TtBLHNN/e8YbZP+MMW4OsMk7aa+UJtaOu9kL+i5y993KOvOPrcdENued/15HtD+vS+ZUzL21Gfm2ROZbO31VM9dnqnXzDN39gR/4kjnbN+72tSeZL+mmlJPMtme6r87k484y0mfYIOvpO10RmjQftqf+tpkjZO2rPU9dTeZV1LvFCu56tWkM/O1L7SejmF8mLSl9il/5+RZm6nvwNrpPZJ6mrS9uzcNOrGfhvCsrqyVnF132rJnj/MZeLan3d+MwXP3sc8C7I9+MJ1La5761WeXPr0nrGd9U9yJvgvdJ+JY71RP2wsaM65MMbJveZfEmtXa9V/5TH1IDdhYn+jbz5D9mmITV/u7M7jTdnqWSbtgi08/J1PfIGuUtO28kz057UPn77q7x0n6Tv1KXfks2bd8ltYtaXvqR9aUYItWmM6IufuTZsm9qXb02bfMCZO94Nd9gDyHrN9Y1s+6tffZZa+mvhkrtUL2aepZ9iKfRR2n+A02qTtr7Hti7K6n8+CTGjNG1pRxfM44U+/z2fww9UKwzRqJqwZrktSbdtI9Sc0ZK+2yTmA9taZt9wsyB7CPz/J3+fIfz6aRb8gr+g0h/Wbk2TcgF77zMaY3wtWbDzpP2mdOYd9+TPWzZp4JfU4Qu+tIHXf+qR9OZ6TNyT7JHnW/AHtqJlbmcFjP5DvpYw2m/neMtkl/YL/jM/JOJ8Sa7Ka+0DdrYy/v1WSfmCd7P2k1ZtadZ+Zdy9xoVnf3JzWLa1MsYb97ljV2HkjNyWRrfDX00H7ynXrNPO9B9gT/jO2wbp7T9662jC3PnFEy2aJlqv/uTMivxuQ9Z6m+CWzY64FPxpe8i9P+qUcZm2GMqXd5Du+pu5l6m7mmWMkUV+3EsbYc1jn5Zi8htUD2Bt+OzbA37QudM+ub+g6s0V/oszz5QNre3Ztmitn18GwtqZF6Mm7nTluec9gLOOn3OfWlbeIZJV33ZNO12ucc7k96QB9rhY6bqCOHMVtz9oP1rr3tk8yjtklX7k/9xd7zz/6YF3vXcuBD3DxrSA3Y9D5z8/E8xUZH9kayH9N+Mu2TV22pk+fuS/vznEMd2b+EeNok9tg7AXku3bPJPvuQz9C6s9+gfoe+U79S11RPamXPfgrxiNuk7V0/mozZvYKst+Owh7/Dvan27Ct7qW+yT/BlP7Wlru6Ve92L1utgv21FbQzzZZ947nPKPvGqfw5jTfEb9jwjyPzZu+wD622To88xc2eczJXPgp3nmn48t23nkaxB0EcszyWHOSDzS9aemvqM07drw444kmeKXeac9BM7e7z8Pb7V//LsWU4fiP0mzjdOvtnuuHpjQudJ+8wp1MowVr55nZ9qAnt2wvhJarrz7968wj571P3KWjtWc/Ilp+R86j/xM0bbdLwpxgliZ+/zLKa+YE/N0Hkn+wm0EUN770z2FbJ32ee2g9Td9adm0YZX4zbT2WbszgOpOZls1TzVk0y+U6+Z53lkT066pH3vasvY8swZJZNt5s/nuzOZzhrec5aTPtFmYjqj1DftTz0iR9aUMSZtWet76m4yr6TeKVbScVP7pDOZNLWejpHx77RN+TtnxsjYCWu+j/osTz6Qtnf3Jplsoe2N33XimzVi0zXm86QdiGkcXs3Bc+tjPtXCWp6ROY1rra3BuuTUEzjtTbHR4pkkbatO5937zNn9h7afyD5mf4U98oBnnfRdBnXjN/lI6pesg/08N8h8U26ZYmc/pv3kTtvpWdCldl7NC6kjn5OrvqEr71PaZl7oOwSZE7/M33V3v091TP1KXfks+Nq3fBbiEbdJ26m+KZdkzO4VZL0Zh3wZM/em2rM3XcdkP5E5U1f3yjn7uZ4+zdS3RI3sZ5/yWbIX+XxFxm9YT90ZU93tnz2ZNCadFz/Pildz8ZxxzK027PTjOXuvPl4b/NMWyEMs/U5g1zHVlb0BXlN/+mad+iXYWid7fR4ZF7KHy9/kw34884Lmm6b9uJDMJ4znhZ/IN1GSbwTg2cvfb7greHN0PZmr86Q969j7Bsu8HUtbNRE3627tqSGxZ1kbczW6fyL7JMxPHxJZL0zxs0c85z41dn9Te5Jx4K6Hk5bMB+xnvVN+1jLvCeJmn/DzDCctac9z62r7CWN0fNaY25vsXZ5Z9xDQrG58sj+5J8bo80m0yX3srb/zwCkea8TS19ieG7W1RpnyTGeT8SDrJm/HSFr3XW1TT585o0TbvEvkmvp8dya8Zl+YY3vnlzmEufY8p3Zt8W8/uXv/PNqj1KGPMYB5njt7fQ5vrTthLfUa29xTrIQ97IU6W2fWkUyaspeQdYMx1cvzVBdM2jtn2nRsyRr6LE8+kLZ39ybpmqW1Y8da52fNuLyyr46p3tP55N5UiznVMMUhH3vCc/rynDVJ1gCdM3HP/LwSs+ujp6d8xhD7Zr4+q7T32Tz6pv3EFMN89Dpj9rz7mmjXMRv21Kit9657Z032jrn3qDFWkv0z9kmX/t436NytM8807w7P7mnrHq/MhTm2DNbVxzzj+dw6scueTHVmH3hNe55TT2rP565jyoMmdanTswTmxiOO/ZS2l7S9y9tkzO4VZI0ZJ3sGxOnakrTnOWvDtu0nMn/q6l7Zg7QB7Lo+mfqW5H72yXXz8Mq8e3GKKxm/6Tq69+zjm2vkd66miemsiOedyFwdh2eGmlNn9traOo+gNePgq+1V/4w77bFOfs8BiOs9ad+uU+2Stuxpq9bMA9mL5W/yYT+egXbaTn7uO/Q3Xl/a5PTm6ovNc75ZjJ3DD5Pk6s0InSftzZk98A0JvikZ+GCbGtxjZA5sWct6EmxPvtZ9hX7Zd9cc1pH1whQ/e8Rz1t22V+eSceSuh8zdE+0ZxMNGWEt/8Nzbr2k7+mcPp76gyT5C+k720DmyrrxnPntXs3d5ZsbTDlJ390ddjOwB8Vi7In0ZWXvngdScaJv1ZixgP3Od6oGp18xZl+wJZG5Gxsw7SV/vauvY8MwZJdoSWw15R1rL1ZlA1plx3nuW6ZvrmY9hnOmM0JN5vYP6TD1q3exnjMwPeQ7w3roTfDMWsWWKlbDX/knrZBh/0tS97Lr7DjrPkTFds/+dM+vr2MKamvssTz6QtvYh6Vqlc8CUx5gdg5pYZxjLmjt2n529aL3dN+84Y6otwTdtzdG5GdaXe4LutM17kXundc96OitIW5+17bPqmlMvvoy0l8zBII7kHr5odd943UvI89ZXeo9hTdbAIC5+2Tvm7pOfvbwDXYvn2r2B7h/z9EnwV4+xySWtM+tgZJ7es4+SNZxqT41Tz9Tm/RL6jF3et+4D9sbzrIQ9+31XR/eTfXVB34M8R+Jk7YANOZu0nerrvEnG7F5B1ptxzOPIPfuSdI/Td7KXtEttqWvqlb1v0DjFnPpG3LQ1X/eJuTbWaS8g9x3kOcVvsreAbd4D9rr+7A/YD4fxunfdh85FXGOwftU/7bRtjUKM7kWC1twzTp9DYr0Ja+SB9sXWOrvfrGesPE9t++wy3vI3edOPZ8s9V2/8vwr96A+h5efDl8vpi/PV7Ptq+evs5+jX8Zmfdcvvp//jdlmWv8X+Tfsc/pD3VT9e9Y9ty99kfzz7IPYD8f9l/6Pvd/KZ57rvq+Wvs5+jX4N/NOf/9X1Z3sP+eLYsy36vPA6fl/m/HPts/F+jLX+b/fHsg9j/yP9/2f/o+3189n9Q7vtq+evs5+jXwOec/89CluUV7I9ny7LsDzKPweflV/+vvvaHzgX2x7NlWZZlWZZlWZZlWZZlObA/ni3LsizLsizLsizLsizLgf3xbFmWZVmWZVmWZVmWZVkO7I9ny7Isy7Isy7Isy7Isy3JgfzxblmVZlmVZlmVZlmVZlgMv//GMfzGEf41i/zWw3wP/sshn/gsj+y/PPM93/Ve7/Nc4P5P91wiXz/rM4j330f8C4/4Lsx//nv5uPf6Me/UsX/FZvnwcv+08/Zf4GNR2x3f8O/Mz/3b5yef/ldq/w3fFM/XnPf9t7/nla/nLf5u+6ccz34CM/gOPNynrz34B+MX3UV8cHPAzHxrosEbHR2l7lLf+Qf3eL+T+D1HifeQfHflh/xN4b3/hvTG4F9/hx7Ou4yO+rKnzqtZXnMcV1sTrFd/xP4C/kkf7Bu+9z6/48cwY3iVeuVvJZ5xx5/1p9+oVZ/HR7+nscZ/7V/Adz/gjPstPPHve6MrPFXr3WVqBv1f6s+G788x5Tn+T4fud7mjfgWSq9Tv8nckdR5efjR/5Odf9uTt/PoPe8x38kXyl9vyuuKN7Ds/4n7irP8l7/ozfe+Gz4Svvj9/jOd77fu/364lXvo8/88ye5Zm7zF3I7wvr6vfHT+FNP575hwlN68ZxOdl79uIY81UXrkHnMxewL8V3OOi+fI9CHe/pqx9Cdx8YryI/7H8C7+0vvDfGV39RSdfxFR/8rziPV/DW9+vy/vv8EZ9Z3CnuVvIZZ9x5f9q9esVZfPR7ejrbr+Q7nvFnfpY/e97o+ql/hH8Vz5znd/+b7O4zZqr1O9b0kZ9z/R75zPfzq/lK7c98V3TP4RXfNc/Un/f8M/v23r/h3sv0mcD8M75XX/k+/s7v02fu8k/7u/WON/14RrNsBIeaHw68SVnzlZHN9SI4IG0dXHjzMFjzMrZ95u/4voFy+IY27vSFO10K5vmG0J/Rtti5x5DW1/HaT23Ez/XpEnoeDsg5g/iMZ2ozrlrYy/ydN/uZcXieyJ6gg/NlyFV85tkzc2S/ku5v1kFO5umbd6t1QM4ZxMeHGNpbS+e2jlxjeA5tn1rwzT1ynfqLlr535mbPfMI+9sREu2eoXffhqg7zZi19tlOOtGdgJ9h3DO1Yn2qC07l0b9K3awV7b92tlXXy5Jr6J1swZu73eaYW4suV/sY+MzK++TvGnV7HI1r1MQZow7BHnEuuZ+xczzsAWZv5MxecNGTPiGts9nwv8OywJnKyl+fdOQGb7lHmUZcjbdFmvszDsGenc4LWztDvmbsDnZ9hruy/+js+Q3tqz/UkNWNH3pO21GQ/oetu/9zD1h4Da2gHz1isSXjO/lt76rpCG4YazZkx8ky7r2oF5qkn68KOefc3yXNsX9YmiDHpzTzZf+apGTv7pn37ZSwGkCPXGMTFJ7VD2jzTk86RdUjq1z7PwL1GW3vLaN0Zh0Euse95ZqmP+anP5pRTnRmbYW/Qmbmyf4zc0zb3k8xx6hWkv33K3uW6dF4GUAcjc2evIH3yTjSdI+M4z33pM5j6xLnIVZ5Tj/tcGfiZO32yRvsjU+yJtMm7Sp+nGORwnvU4d48hz2jHtnvTd+zq7kLuYdt37AT2WRMQW390ZI9ArdC6xPqTtLvqRfqd3vMT+T7J/qE3Y6CZfLl2su9zSL/cO/XhCmvL90/2AvJOMPKsUovn1f2bdOWc8chZEj/31dj6GI3+aXvVV0bWia91OexZ1wvERiuQ095A6zUONrmO/3Q+xE673GOe8TMvuM5Q30fy9I9nNpMiLD4vo4dkYRarDevuEct1Lw72YsPzImCfjclcajNmxjdW4kHlAQk6jAvWoS1xW1fmTVt887KwD861az2dg+fTpehYCXVkX7s2SBty5H7rSh32RTL2lGcCf3P3GV7FB/Z6zrDHaO1Y1mHPzI1d+mYfnulv1wCs5Vn22Z5imM+5YO8ZqC3jJdhmLHJbFzHSL/vLHn6pi+fUkfbA81SHvVAr63CVQ736aEMs43WfpnjSWqD1OOc1n5NeT/+EvnpGgM3pDhgz95lbhz0R4rKm36S/IV/2JeO3VsnYYo6Mxbnb1zutasPHZ3LkHj7ZC8A+NeZdY5254JvxkvQjL/O8E7lPDOtnLXNA58kzTbo+MDZrPJsTUlPn7bMiRuZMDZ2XdeOa1/qcp8Yk47Yve6k/65ni9nnlebdm9jJekn6JPmJM9WYfgL3U07bEE2PJ5Nv+mSvBL2MbBx9i2IPuffeu8+c8c6hdPZ6NWjMPMNe2606w6TiZh7NL37QF9GVeNOd582ws6J52POy7J9ln/M1nXcbrnmCXvhOpX3/nwHy6v9r2eXXfsAPtjYVdztue51OfrVvy2ThCnuw35BkRN+2NbW5scx8NWWPWfwL/0xnaF+tuulawd2okdp9D5st6E2Obu3PxnPPU3bbdJzSq6S5P+2aPgT18RH9t7KE2rLvXuelD9kbQ0Pqco2eaG6f7zx5Dpr49o11fYJ55M4/2xsLPWMBe6rwi40je97775gb2Mm/qSDsgRp4Hc+/q1AvJZ+xznuBvPMAu59BngJ7sOXQvmec5ZC+wI9ZVH65Qj/fNubrthfvZm+6T5HrHT7L/cFWDMZ0bl3U4aRH3s9fM7Stxs69oYV/d7OU87afceWbEStvUQJycpx90/9hPe2wzN89ZB89Zo/37LJ7+8QyBWZCNF/fz4mTRPDO8GGKj0s/YNnci85u7Y0PrvMML5lC/dJ68ZKeDpMa8HJAXqi8XMTNv7ydexOyfECPXee560qbtp0t+0gz2hhjpNzFpyf5dxe9naHviswZTrMyVz2Dd+Zx9ke5X3oUTXXfHaC2gzRSfuqyz6dh5nvkM2aMp5tRD/D2DR3pBDG0ezZH9OD1La5BH+2b+05l3z3huvTDVkRAXrdAxgbr0P8Vi7aT/jrTjuePAVNuUM2s55Z9qTNjzHnWOu7O7uuMNft4ZnqdzkNSUdtK1Yts2wrq2GSvrkNzvvKf+ypVv5pryXsXuPeISfyJtp7No37R55j1NjjwvmezVNOnpPuW5d919F9MW2p7YrDUdJ5lypr7kTg9x7OeUk1z2qn3TfvKVPrPuJ+BrzzsPGrNHp/OWtu94mX/ScldX9oTnzDWReqb7RW/yPOXuLhKz/bLX3XfI3nVfUudUt7Suuzz5LKm993lWB8/dgwYbeyKpf+pjMtXaNRkDJvvsXXLXG+LkGWTsztN9yrru8lz1GK50CPbGyHxT7kfInHkfoPuZ/Ycrvc9on2wzd/cN1Jr9F2zxeQR8p5H+zK3zqs+p+a4XaXvXC5lqPWF/EtZSe2qAu15O5zDRcU+YL0fmnnqtBvvkuUj2z/iT5rtaTmcp7Ol/dWYw7Wd89rqO1Nda85xO2jx7/PCf6L30g8yTz0lqz2cglufH60nHR/H0j2cU4KEABbBm8yki58CcAR6GQ7uOAzSDtWyoTe4B5u6LAsZ6lD54fPPgzdsD0JG2Yo09tO3L1Re395vsTdpRR/a1a4O04Tl72Bc7dfBszhz6E7PXEvbzPgH9Y8Bd/HyG7lHWyp41Crbmz7zQdT/aX/Rg0xBbf0aeQcdoWwc2xE9fyDqajg3E6vPseqeYzFOPwzN4pBfmg1OO1pt2eU68GkumemHSgm/W4TDmdObdJ9BGXZB1Sp+r5zjFzDqnnsCd/ubKjhys9d3SVi34ZJ2QvT1p7Rr1yeE9IofnDZMtQxs06wtTPwU7a8QfG15ZR3fmJYZx2eveYJs9VOdE1pR+d/3svJ0T8Mfeob1x7AO+eY7p42C99/DHT/32195A2jPUqK0aAH1trw15uj7spzsFqdUc2Kc2IC5DPUn3mH39u995NpC20PbTvQF8pnW4y5k1O4Tn1IOt59ZxIHNlvBww+Yq9lalmfNWVz5AaAd8+b/bVw0j7jpf5eU5byDt51xMw9+m8Un/Glu6PTLboMQ8xuw+Za4qbPsQ+9bnrxod5DnVNefKMeM48kD5pCzxnLzN3xwH21S3Zu6mPSdcKXVPG0L5HawBiTLbWy3PWZB5oXd0nYB+fuzx3PcY2dUw9oT7vffaH13w/nJj6Zs6MDXkXIfsP6QtXfYOT9smW3pibHmUe0D9zSvf1iq4B2j+1tj0aWXOoOWvyuYe2GT/9AC3tZ/+btsuzNE5yOt8e9mI6Bzn14QrzWQ8+6UdPMqaDWiD72muSNWU/qEUfOdXQMYE94037ybRPbuOz12ea8Set+txpw6/vMvaO3Es/yPPxuUlt7KNHiGWNkLk/g6d+PKMIxfWwCAvIw2CeTQSb5TqNaD/2WMNWWMtY2oC5s8GSdo/Ql8La5ZQH0MFo+rCbvlx9cXv/hL1VH3VkX1nP2iBt2t54nkPqeFRT909Yby3Zv7v4fQ5tn/GnWJkrn6Hrlkf627WSN+vsujtGa0lO8alvomN3XWrhNWNMMaceJp1r0poxHs2R/Tg9S2uQZ/uW5Jl3/xLWzd118Iw2se8wxczapp7Ao/qBXBnjFJP17ilY25QzaznFzRp9pp+S884xnV3SZz71MzGXmsnHoO6Mk5qyRular3SmptTWtULm6rydk+fcT3v1ONJuynsFvclYqYG4OU+N01lgn31O8t7Llb1kHyZ7NU16usfse+5oydr6jNMW+nw6tlzdlY6RtsRLvzs9xPGcp5yZq32TyVf6zKaaMzZ7J43Q50fs3G/71p35Jy1Zy1RX9iRhve8mpJ7pfnV/5O4uTjoy1hQ3e8fzqc9TD9TRuh7J47Ok9t7PGhPW1ZRM9ql/6mMynXHXlDEm+xNTbxLiEE8ydufpPqWmuzx3Pb7SIXlmme8uN6g1c+S873LeRcha4UrvM9on28zdfQNjtSaY7uKJrgHaX3285jr6sz+pOWua6ktOvfDZ2qZaBV32FrLXgF/3MPXCVXyYzgGu+nBF53NO3ZB9uSL7dOp1x+5armqYYrJnf085ZdrP+KlLUl9rzb75nKQ2/PAH1nyG3IP0gykPr0lqz2fIGpPu9Ufx1I9nCJoKpEGuI5xnm0YDmXtJs5k8t102N+NKxrbhDPASmUs9MGk/1QN98IAt63B1QNZiXObUpd6+yEK8rN96hJzWc0fm6bitgz3mWVvW3ueQ8az1jq5F1GJu41nnXXz2sp9dK/7WYizr6D50f93XPkm/u3MD9rETnrPHpxhTbmBPe20zfuL5CTWmrXVi5zlAa4a78zjVkaTNVQ5rV5/9znNqW9aZZx0yaenYV2injzmT7GHqhK6VZ+/AFDP98U3tzMnzjP7Upp/nkLRu0V/f7DF7xrrTyms+A/vMrYO5vZHM0aA37XnO+A329N86yet5pE9q4pV5gk9qmmwSc/Aq9uLUz+5Fnw92Gc8cwF7aJua1vjuIebJlT/3Gzb50HvaypsS74Dmgv/szkX0iPj7iuRgTO/ui3tTDXL2tleeMnbbQd6LPL8E3bbXrGOqHjmd/pPUQx/uRcSRzEUvbZvIV/OwnTDWnLnJ0/zNvaoKOT+y0Z573o/MTP+Nl/rueJK1DssfW412Dk99UO7rNTR0ZS3v7SMycay9ZZ+fKursH5Gdu3qxPsufai/H0vzsfaR0J6/YFptrM10z7fSZtk+dwRdfasJe1pu6uF7ucY9fndcpz1+Pen3pNLmvO/uCXuZl3b7p/+pAHMjbwbG3Q/jw/2jc4adfWOTC3F/hkrO4zGvRV40lXg631C3nTH4yZ/ckagH371fW3b5Jx0q9j2AfrTohvv+xB9jrPUaY6r3rFetozRyOv6TP1gddGnVlP5td3qjfJON2zJHWQ561nCek/1ZHon/GZe16sZ19Zz3zs5Rx7tUHG0ldtecaspR/Pmbd70HVhn/7ES39s7S90Pjmtv5qHfzyz0JNYG0pzeLbJ7aOtIy+Eh+i687TJuAxi8yq9L14whnr0zfiSl0LQnmv6d1zIOtMndTi8EPjjJ9pK+qIv6bozTu6ZK/X5ZsmYeRbmtU+tM2M5wLvgMHeT+oydb7JTfOA547Y2Ymf/O1b6kjPzUi82vD7TX/vVZE/Jk7o6Rq85PANzMIiDLbVPsN91N/j2Oj5TzI6Vfo/0Is/o0Rz2BPqceNbOeOhoJi2QvXSw1v1Xc96L9k1duaee0x3ImHJVZ/bspL+ZtFpTrqvp0doYxpFJa9eYZ4wNeVO3e5nXNUfmzd6qL/uZeLZ5T5j3XTSWmEM7XlODeU9MeeGqn9h6JpC2xsna6Vfa5x4ja+y8jKw3mWzN33t5tyDvg+QaIzXnHnHQ3D0D1jNGv39Oe95FB/ozv2uSPUQHr9K2fSf6/JJJB9zdq6zbOiXjgP2DjgOdK2MzrnwFDQyZasZXXV039uYBe5w+aU+utEe/e8Tu/J0vtd71JP1O55g9Nhev0v0RbVN/1gW5x7AfYNy8n7nfdWefu27iaOezNWQc+0JO4kn6py+0bZ5P+6X+pGvBT9zLnA11Y5N572KYy2HtDfW0rXH0c9380Gdgn7TNPbjKc9VjSA34dG7Ie9/9OdWQpA2xsPM8Mzbw7F2E7j/Pp5zPaNc2Y2VdwNw9hhpAXQ7ipRaes65E+6TPBcyfeSHzYmO/pvrTlnHVC8m6TxpAv7Q1fq4z8kxdMz9Qe9rnHr7Tett3H7rH4LllPdq7dno/5V1h+L7K/rVv3oHcU1vaTjUk7GU8+9L3BvRPzdk7yL4yEu/vaT9rIQ6x1cZeasqzxS731MnAbzqf9E9fYM1eAhrsYfoxPoOn/pdny7L8PPhg4cPqivwwX5bld8D7uv+QeuTzYKL/eJn+6FuW5XGm/4B4hun9vXwv+nNzeYxX9e0jv6deFZsfAvrHgmV5hPfewbf+PfjX2R/PluWX88iH436ALsvvgx/E/b8Sylv+o2T6j3w+L/YP/mV5O/vj2e/nLZ+3y8/48Yzv11f83Tx9Ty/LI+yPZ1/D/ni2LL+cuw9HP3zf+gf8sizfF97bOd76hxJ+HWtZlrezP579fjjf/fHseV7Vt4/88ewV+Bmwd2R5C++93/vj2dvYH8+WZVmWZVmWZVmWZVmW5cD+eLYsy7Isy7Isy7Isy7IsB/bHs2VZlmVZlmVZlmVZlmU5sD+eLcuyLMuyLMuyLMuyLMuB/fFsWZZlWZZlWZZlWZZlWQ78uh/P7v7J35/yr5pQA7X8dk7nwb/+wb8CsvwtPvvev/dfO1uWhs8t7tRXfX699U6/6p/L/+x/dv+vfFd+dF/f+q92ffV9X74ff+U9uXwtr/rvhJ/wd+DV5/O+35bP5Ce8Xz6a/fHsQd77hysf8M/8c7Af+WH4nX6YOp3HnUZ68xu/LF5x7j/lh8fpA/gj7j05Tu/dV38JfOT79rN5xT2aYjD/53/+5/+cfQ3+IfqW74Kk43S9zF95vya4b3m/33qnO05iTOq54yrOe5lq+6z33CvzvOU98JF9Be/yM7ziM+I3wLk80jts3vuZI9+598+8V6ghP1c+4zPzCt6XX/39lHxWP/pufvU5QH5OTp/9r3oPTLFfzXu/P64+n+9i4/eR3x1fxSveq1OM79ivV9/R6T7Rh0feT5/xfvnu7I9nD/LeP1z7D4Q77j4M38OrvnBewek8vpPGz+QV5/5Tejd9AH/kvZ949ZfAZ+v/SF5xj/7a+/grzp985JW33umO81ZeFWdiqu2zev4VZ5t8ZF/h6j/OTnx1T34a9Pctf39OfOfP1mfuBTVQy3fhFf9B/hN55d38CKbP/le9B6bYr+a9n5VXn89/9XP4Fe/Vn/J+f/Udfcv3vXzG++W789SPZ/0lx5s1L11/kPFMgxn5xuaNjh9r7BmTde0ZVweTdvgJMZln7vxC6LkaGKcP4YzFMJ8XyJE1JmnDsN4rf3Lk3Ivu6HNg7p59S92eU/c4a077Uy2QuRjms57c7zjocE8teR5CDPSk3rxrPOe8+5N7kHlTU9fi2QI+zLMvrTV9iSWnXmLDPPWYM9fSj9fU+ZHn6xlmP43hnvlBOzjpZN01Y/V5MbBHP/bZi+zrKUf3Ls+JnB1DO/tlnO7fibS5O78m7dIm62IYF/Bhnmf46F3Meu0/YMNe6jFn90E/7Kf+py7iwVWMrO09dXeOickG3Tyrf7qPng25W6NknOwjg7zGTdImzynXswfdc8bUdwZ+qYm5dQg6PaPEc8mY5gHm9v6qX3dx2jd70LVe+blvjdn/jAnpg710PkbmlD5bawWec09/fOiB2BPAJ3XwrH/6JO3TmgT/qX7P7uRnfyU15bp0HLV1P1szc++GmoTesZ4xstfQurJWbB85TyEWmjxDY3WOjKEtQ2345bllb1i3rhzTeWQMYhI/9+1l60s/0T9tiZVkLYysk3m/56TrBebZP3sDrVdyjYF/30MgdtrJ3X3pvqvvCnqUfdLPGFOvpfPl/b7r9SlH94PnjJu9vusH5FmQpzUziD+dQ9q0RuZXd02wy3NAX9qyZ2z2iKmWHOjWNvPyfCLtjAH2wDkQV7vub9p1n/RhqIX6cj3PJNe7Z6lB7RPs2ce0l+559yH3oPPKlR/5mef+1KdpL9ezBzyTM/UQB8g3+fGsDvzAc3Oo+xTjmX5pm/sn7NFUD7RO7OF0/yHPnCHGSm3Ga70MoE5toO3MaWznf5GnfjzjkLxcwAXwckLucwBpy9w3oReRgxEPSZhn7IR1D81L5Zw8OTeX8OxlRV9elNTfpH7w8mQN6Dr5s5e2d/55ibVVt3Nr7JqBtbZ3PvUW+9Te9Qox1AX4ODdP7jO3Rl6ZC76pK9FWDcY2Fr7qxb/jpC+vWS9+2JrDvk05Mm7H4Tl75N5VL7sutauB9ewfME8bYE1d6nZOjreer7G6Tn3bj/Xca53ssS5pb660JzZrnoH9klOO1KuPNuwZj/hpm/EmPRP4a/PI+SWdH+3EaM1qUTd2zD3jjsMza+Iefqf+m1O/roX9zAFT/1lTl7qdn2KY8z11a5tampNNr2fOqbfsC/rtYcfBN/ttT4VY1g7m4dUYfQ7d8z7T7CekpnwW5vYzucuTfjyf+nUVRz3GaX3t27Q9kJ819Xin5D29TfpsgXmuqUV4Zq1148M6tF7WrSVJH16z58zV0TUQS9srP3sDrfdE+oO16Gcc60Eb8+n+gfYZM/3Jx1zUbDz8mJv/6jzBeNlvaxDm9iyfk1zPPjapFcjPEGI4V4dz41rbSYvoTw+gz4K+ZG/shfCc87SfcjM3NrHSVg3Aes7TD7p/7Kc9z+a+uy+sZ38fgfiZj3hZK8+nmJkbberiNTVOvT7l6H7w3HfI2Hf94DVj4etex53yZt1Zk7b2TR0ZT7q/1Jq15z7xzWlMXsV6uldpI107c/N2bPKmxtSRZwOplz1jtBZ87Jd0LOaeBzHTnr3UnxCDPX3Nbf8zrrbStl07vvCIH3PrTf32V1tes2dXPUg/7NQD7KdWwD5tgDUhds6nGKnhrm5sc7/7l9ijrEdfe2ReILax3Le/0P1g3j13DhnfOpL0Zz990dGxU8tf46kfz2imB8WzzbSB7LE+NZYD0zcPSJiznhCDeHek3V2c0zPwzNpEx51qyBob1vNNceef+5Nt6snnE5m/dd6d1xVpN8Xhjlzp7DOQKT+x/CA5PUv2LGtPJj1Xca0PTnflrpdTXcztQeqWzzzfZ/Vjq/ZHzjf7NuWa6k+bR3JA9uP0DKnB59x/hMw/6U86v0x1vfcuQmqDtEVHniUw137an3Q2WeNdjPfU/ch5nWxc5zWfofuZ9QDPnnH79vlnrI57BXaeQ/eI9exp77em3J/OQ+7yqKnjd11XcVhnP0n79m06N0wx2yaxDrjS2nSeSQtkfHtDzMzzTM2SdsTLO5lazKmuZ/1yPW0niJs9mWq5ej83qUewP+mHzNn5r84TWj9MNaCJWORufcC6eewjr81pXbI/GVOY6z/tJ9O+8ac+Q+prrTyzBidtrMPUV+m99IPMk8+S2qc68r6Q56TjRJ4BED/7QOzcl9N5TBoh417l6B5Mttb4SD98bjpu5p1qy/3WCOTKcxVsjcUz+rBVM3usQ+qdapt0pX8y1W7NGfsuDzEypzEmcg8/NAjr7Cdp03Ene+nYkPWi17PIZ9F2ql2u/PoZ0Js9a31w1wPuRr7X1Ce9D923pmucYjzaL+h9nqdaoXsE6p16RCx7OJ1N506byZ46zX/X++ZOy1/jqR/PwIbRZJrJK8Nmgs89bPx0QMwnn+lN4KFPdtPlJK/7adsxHBMdl+d+w6lroi/5nX/2iOfU51DPVPN0BubPNwHcnVeD7snOOLwKttaJzuwBYO95JK0RsmcZl9euP/15nXJMeohj3zMHZH3Em/pz18upLubqyPzymeebNUrXyj5rnWfSmflywJRrqh8bz++UI2NA2mV/ec670BqcMzqP4K+Nw5iT/qTzCz5qlIz1lrsIrdMBfX6QvZr2p/5nzxyPxnhP3TlntC6ZbDoOz+rAJjVnTyBr6jipHbwrPncvRLsc3pPuecaE3m9Nqbdtk7s8qYnnU7+u4rDOcw/tr/RB1wbY45dgo1bz53Dvruak86il6fuCT9tlXp7T/kT6kMNactgXNXS/rvy6dn0Z2aOkezLVkjb9fm5aL6QP+j07yf3sEWRN2FiPa60fmKedw7zUN62hTczLyH6kj/SZWEvHBObGm/aTaZ96iW+fm4zfWtPnTtt0L6yPkXvpB/bO584D7LN3d1/A3FOcifY3l0x3BqhhWn9LrzNH9gOubO/6gV32Oum4mXeqLXO1RsAebRP6sU9sXhnGlIyR+QTfPte+T0Is/HugPWP73MM8adv57UMOe0od2cPJlqENz+SQqcfSsYEzt3fZE57VJN4Ra5u48oM8K0i9rGuX3PUg40P2Hnof2G+d1J7x72I82i9IW+g7kXSPwPhTj7KHXTvgmzU5sJnsU3fGFjTkPcI241rXFPuv8fSPZx4+rzSOA+CZC+Oh3DW2DwiMe4ex8zLnfIqT+6fnOzruVMPVm4b1fIPd+ef+ZJu0NqC2zJf5W+fdeSXkSd+MNcXJN+tJ53QGrREy1ulZsmdZezLpuYqb9aGZ52bqQTLVlfpSt3zm+U62Hc++MFLXM+cLU66p/ozxaI7sx+kZJg3gesed1nM+6U86v0x15f3LZ0jd5OZ5YqpB+lwh9U37p/5nTc/EeE/dyXQuTdp0HJ5zZPysB7KmjtPnn2dzOidjpPacd486Tu+3JjBeryd3eYzhc46MeRWn+9O0bzPVNsXEhrzaqxtyfldz0nkmLZDxvSv45T3OvK3hRNr1nWzUig2vcuV3qn3qoXRPplqu3s/N1NP0mfRnzs5/dZ7Q+mGqYQIdxubZz4TE/NbTfSRX9iNrnWJm/aecMu0bf+ozpL7Wmr3k+Upb9pV82ePuefpB5/FZUvtUR/Yw6V6faH/iZx+mOwOn85g0Qsa9ytE9IMfJ9q4f2GE/0Roy71Rb7rdGuMrlHq9oxZ9n8mTvM8ZU26Sr75Nc6cnYU57GWGhtfdnDnFuvTD1LOtaVfceGrDd7MvVH26var/z6GVLvpA/uepB3F1pf7wP7U9/0eSTGo/2C3ueZtYnuEah36lHGat0waZPJPmudep8aeM467rT8NZ7+8YwG0txsKk3kQPIQsekLKadL0gc50Yemn28W4uZ+X4C0RV/rOJGXDtSRNZOHfBPkyb07/+yRtupuOjakvW8SczlPiHE6ryR1Ac9Xb6jsG76ZF9/UmXiu1tU9yLjWk3GYWy92eQeYY2sO9V7lgK6P5+y7Oa56Sc7UAszVOu0T77PO1xqxF/RkfjViZy9g0knOjNVkHYB/26fNKUf2DH1Zf/a3bac6pLVB3wFzaWdvTnR+5vgax7jmMS52DGkdPGdfzIHPqf+TVub2itzETab+p059Ho3x3rqT9DuhTcZhfnVm2RPIvrWevr9dP899Th3DnlhL97xjPtIjYpArtTV3edTEuOrXVRy1sTbRvhPtj33Xpc17e5vkuQv+mZtYadM6pry8Zk7med+kfa7OwHzYZKwrv6vaU3tCvKzf/trvrrvvaqO9/pA+5EuNatY+ewRXNUHrB2u4I2NPdwO6nj6P1outtU4x0/+uNuswvlo8C3Jn7dhlPmxzjq3aOha+zNWWfc3zA2JmXp6zB10X9unPs/7dX+h8kuv4p4ak/bNOyNoStdgD5tp1vqnXpxzdD9bVZ05t7/pB3IzFXL3o8Rk6L8/YS+poW2A/7RPysN89IF5q6BjYZJ+wzRjQdQhrrVG6b1nbhHnTp2OYT70nraceoYEhxGJMEIM96/Y81JI90VYm26xdzXd+fVbu5zOvzs1x1QNsUkv3GL/sEWQeSB1gHVcxnu2XtjCds5Cnc2trbRmre8N+1pb+jfHMBdnPaT97kc/Ac2vV90rHb+XpH89sWl5oL0RDM1l36NOHIqynPWMi7TxQLxRzLl/GyMvBPC+f2h2TLvANw/By5xoDXSdSk/mv/LtHbcswDnadO/PRH/sink3mOJ1Xk3bYMId+QwH7011hoAdf60jYwxZf7bPGjpv1GjvJvOlHzPRLLZ2j63M++Z56ac0J89TbPmj/rPO1puxLxpBpfdIJrBur/dDgOuDfcdm7uuvQOZLub/aBuLxSd/aUMeWB7g3x8uzdm/oLqTVtMi7jVXexe8McqBftyalX+vDafcm+YY/NMzHeWvcj53Wy6f6RI+0Y0j3hmTXoOMS3TvB+ifYOa80e4E9897pfHdM5A22tCexD1tHc5eFZTVf9ekavw7jtO5G5AXv8kozJvvbYPdPbxjh5J73fDO8FEDvtyON+582auha58uncgD3rzckva/e+ODJvwnrrZS197TWQO3vSTHe3fVp/2naP7s5z0g9dgzE6t7XlZ0L75nsu99BtvY6sNWMK84zHHL+pBv1Tc/YG9Gd0Lu1P+7lHDjSojb3UpF3aCj7u0c/pzNxnpO/dfUm/1E+MjJOkP+Cbd7hrS9TuSF13vT7l6H70naF/2t71A3jWN+vI88T/Lm/GbFsgNjEnjJUxsL+LkdrBO54w9x42WWPGmfqW58VIrcBa9g8yPnvEyHOdYrnmyHpzfeqx4ENMe8jIHnRPso+MrBty71G/PqvWS5z0TXKdYRzyZa/6nJynD8/Zc0jdPl/FeKZfbcszaxP26BTLnjmyn5A6pLWZ27oyPrYM8b7oQz7WhHXj4neKzV76/QWe/vFsWZbfy/SBO8GHaH+wL8tPZPpjp//I+On4R9nd+/oR/kK/luWnc/UfcY/A50X/R+jy+fSPEMuy/Ez6B8bfwl/8rtgfz5Zl+b888uPZoz+wLctPoP+vbfDb/siZanwrf6Ffy/LT2R/PfgfvPcdlWb4Hv/HvJOr5i/+H0/3xbFmW/8sjP4zxYbl/zC2/Cf6o4d47ftsfA7xfX/lH22/v17L8dPbHs58P58c5cJbLsvxs9v/I+HvYH8+WZVmWZVmWZVmWZVmW5cD+eLYsy7Isy7Isy7Isy7IsB/bHs2VZlmVZlmVZlmVZlmU5sD+eLcuyLMuyLMuyLMuyLMuB/fHsi3nL/6es+6/vfD38f5D9nv9Psvf/M97X/guAQD/pK+OZ/085n9HxnvfeW+7MT/7/YPTV57t8Lb6/fgPcSz8rvgo+R175/xH4V77f9r3+N3nv36Kvfg8s35dX/i3z0/4b6Dve89/0fb78v3yn9wg6uGu8/pZ79y1+POND9bf84fXsFwSX6NkfUfpN8covpYnpTcj8J/wLa9Mf9fT8vf3aH8/eT58Nd+o9f2C89X0w3ZET7/lCeu+PZ7x+1JfOR9zHZ/r6FaDts/RN/4otd+HuLun3nveFvPcz6+qPnve8L64g31ve00n3sOtw/pGfx9N74b2fd03neHX8K+7e62h59O6devWeu/uToPb33vlHIM/VmT3Ce9/3eUdfoWfio9/bn8lPruWV9zrv3bPfkdiq4733V4h5GujLe/5d6O/B5Xvx3vfL1d2evmOfgbiPfh+3jt9y7/Z/efZinr3wXKJnvwz7Mr7yS2niVV8wX8F7PyROvPc/RN9y7r+NPhvu2Hv+wHir/zN35D3vhbfcmY9+b8tH3MePeu/9RPwDn9ev4r2fWVd/9Pyk74iv0Dq9F977ede8+vP0GV75Xv/rnxvUTg9+Au99L33GHf1Nf2v95Fpeea9f9Rn+qjhy+p7/zM/iR7n6Pl++nve+X67u9md+x3au33Lvnv7xjAOhcEd+kDPP/Ty4ts0PmfyjHhv8aDj7rmvvyMMgJ3Ns3c9Lx17rhrSftDnuYvlBie5c1+9kD8wzd5L6spfEc37KScxcx0e6hkm/ffccHOYlRvala8w9YjHP+Fc1Y0t8bVN7n03uET91ZP8YxEw7STtt2LdWST98GNJ9EvWqy/g80wNrTTp2YnxG9jjrZuQdS/IMTjmIhSb2sTNP58gznOr3DibENV7Wnr4M+9ykfobkGmOqv321Sx3Qdyz30EWcrLf7eOoxz6eed057m/0yt2CXZ6LOzJ+kZvc6L8PcbT/1VDKnenlFk/eIkefauXMPv6yNkfkzpkP/9st7mvR5nM4tOWmyltz3PHwf5MDe/kjbGZtna0CXftpZN6ij99KeYX1t79lJnyuvjeuOvKOd15qart16iZX1pY0D7EvqNQY4b6342YPU1nVL1pNnhw2xpnNh3bX0szZrT1jPPiapzXMENBjbfYdaeM317pH7p9xX9TPPWrtvOedZO4b6Tr268r/qk7115Bm3BvE+2As1dO8yVtoz9MmzSjq3sdKeYc1dh/0CfDI3XGkVeu39IT5xUlfeLaCm3iMPfmDfMlfmgI6vdkjbR/S4niNRTw7v+6n/+mT/zOvcegE772bbS/Zt8sWePWJAa4NTLdh618Q9IDY25O31jHWi83pW4NnlfpJ7aLRPE9mjrCd1du9yzv6p5twDdXefXc+4MPX4hP3yPomxM1+CvtzDVlqnXPk02Udr0T91YZdkD3PvrsddK0P/vlPEka4pYyaP6tKfde0ZV6Rda84eOydHn2/fl6v83SvI+hj2qPuTeiD37EPTWlJr5z2Bj5rQwDzjute5WLcG4TnPGZvUdFVz952RtK/vy6s7+ChP/XimEAVMTcjD4llRNleyQay7Z8y0nS4usbWxeeZqneSZ5trzmro7F3NiQsdCg3UAz8YF/HK/7TN2QoyMk71EW+rtnPbLuM5P/QDW2t5554PMaf+Np789pOaMh1/HE2317dg8i3tCzJwDubLfgJ3xWwv50cl+a0w/7BjAms9APuf2ojWwRh73rQ/ca8ivHfvpd/JJrs44sa95pzqfczCWe5I2kvemzyb7O8F+9pnnPKMrf2zN1bWnDvcyTubt3rT9VY+JkfqTjIGfeng1F/tZLz49z3z4pu7MnXuQfmCd0rmTjqUduolhXR2z4+ecmMzpBRCfNWhb8tkjakg/5xPEVHfegRPESpvU5FnnPnNrd19dkDnd9wx4VVuus5Zx7YVxeZbuU9YrGQuYZ66shz5nvIQYfT/wTX/vwwS+qUNynVjqRyOxrNu+qJ1cqSf3WmufTeYBbVnrXjm3Nue8MpfpfmVt+QzY4tOwbh19ZzpHx+yeOReesy/NM/UbW21Zj7bStl0HpD850p/11CXUgl3eEevDPs+Y+M7ta2pAW86xzTn22TvmjKzf+K2fefpia63Q5+zcuqwzSfsT6FETtvh0D4zR9fKMTWpvXTDlcN974NlNts5bT/az4zbpB1f9N4+1Os/42PZdbJ1ZU/aNubb65lmz5j5knYB91oJvxoe0wXfyyfs2xRB8Rb3S9y612gfzTrUKe6lHsE377nv6ZK6uGZ+05Rl/mHKnL6T9HdbtXRFisC5XvcoYp3hXPk3XT178GPicdKCx4zu/6vFkm/eLvexn2j7S62d0QdfPPPUk2LEvqYd1YgN57Bu5WO8ajXOVX1/PjVz6YeMzdK3O9cVeTcBe5k1Sg2Cb/jyf/FMbmrPerqlzuS88WxOk/V3N6MtY2YP25dU91k938FGe+vGMxNlcQLwiWgBN0N4GS/plXPzTDrr5gK8Hm8/CXC150NDxbDJMsVJfxyJH2vd+0/EfPbTU0DHu6oO0udMIxCcPTD25i5d68xmy303bQmpJpjdS2029SLtT7KnmtJ10SuZsjZLnnv2b8p7IGDz3GdzxTO1X52KNHQttrCdZa5/NSQ9MsR45f8m8kLapozUBdvYjn+XqLmSek90UU1J321F7fnZ0jdh3LdJ13sWCtoHT/YaplyfbjtP5yWvtHTf7OvU4zyBJW2KS/xnyPKY+ENsapv2so2tK8LPvz9TXOdu37xOkTeYFnlmb6FhTvdAxBd+uC7K2rjNjdW3ml7S90nrSPZF3dDq/jDPtZz25/4yGUwzofnWPIG2yR49wV3/u53PrgrfGuqLzXPU1cz7Sf+ISX7p3rRF740/607/3U5ukzdRP4nWOJu8DufFJyGHcrk+yD1PfMkc+S2rP/Ts9XfNJH/Re9xe0mWroXPiqM+uXrKNzZ12Tb9Nn3/F6H9ImtUjXM9U80XYdh2e1TLqmvgN+j+TPWrp3VzWrW1J3x4H0z/N6hO6RvLVXxktfeKa/nVum2ogx2ULGuepxx8XHHuezZCz2Mu4jXOmC3IfTGU396D7zTLy0u/O7yj/plT7PqzOfapp6LR1rqmGKKaltysOcmHCXi2dtIe3bFzJ395bnK1+Y9F6dw4mnfzyj0B6K5/nUBHC/m5fCew+I04Wl3enw1JXNhtaVlwQfnnuYv2O13t6H7ltqZU6MCezSTw1d71Rf+jm0mTTagxz2b+pvxuBZW2GPdUB3nt/Vm7JtIePz2jqNk2cuqUPSjuep/+x3zenXOsmRmsx5qpU182Yu/PpsxLuWI7W71v0TteTofsFUOzHbN/0ztvrVm2R9fTbZ34ZYrQmIbw+u/NHfZ6Jf6uC5+5d1TL1Jn6seY9Oxgf3sQ5L96tzEtgZIW2h79lNX5pxipa0jbcB6J7KvkjHQl7EZxIOupc/AZ6BGbelvxnPg0/R5EEN7dTQd3/7ah/TL+NN+9ofn1JLgZ88yphDD+q562r6TLUMbnlNvnkFDrLxr1ttgM50FsIdP3pm0Z11tajnVZn73ec57N2nl1ecT7OXw3uVZCvvmnPazttQw2Yp2OYzRft1r+tO+6c+zek+071X95HOfPZ/R1Xny/KZY6c9z1nWi6wc000MgTtZizjyLpPuXd4h51pR6AR3ad16H/u3L82SvzVQnaGdfm+w5ubFNUgd73Q/Iuqa+ZQ5esy5I7c/o4bltJ33AXp8Naz2wmWro/qKBGJD1C/tq6xwOmHyh9ZkLmGctqUXSJnsq5Mz4jql/aDzZdV+ynuyBoNPzazJP1tdajdm9S7+uuc80dXccIA720LHu6FySOSHz0hN8etgrY+banU9CnuypZJ2SZ5R5HdZw1WOf8zy8o/hnPEfGQi9rfa/lGV1gvB7ESexHj9ShTfZ56iN69LvKj9bpzCDPAnie4rBuT5K8Yw0+XddkS0zPMUltUx7mnsmUK7V2jrTnmf0e5s48kFqw6bsA2EwxJ9sr3v2/PEsQcGoC6N9FZdxuLHQcyCbls2RT86Ch43nxeJ1iJR2r9U65Ml7H754JcU496hh39TVtD+iwX5D9m3qSMaZ4qTefIfvdtC2oxV7r13FSs0y9SLvJB8jVNadt6uQ1c2TOU62s5bk7n2zBOJNPw/pUU6+fameta5/OZSJ1+pzkXemzOekBe5MY335d+aMdW0fe19TRmiD7cdcbYqeG1HTq4RRTsl9tR648/7SFtCdv1tV13sU60WeQTL00j+epX8fp/Hn+1MWzI3OcejxxsiXvdB69nv2d+pDxp/3sz9Qrwc+zmTSjAS13PW3fvk9N5oU8g6ZjTfVCx5wgjmdvbUB/8He4Dl1b58+8V1rbL0ldkHd0Or/MOe1nbWA8XnM9IWbuZYzO0fG7R03qnXi2/tzP59YFb411RefJs6UPmSNzTneAfeIJcXPevWuNaX+nv/dT28TUz6TvjOR9QDt2Sero+mTqQ/Ytc+SzpPbcv9PDM/uOu/qvziaZzr77m+fR9UPW0bmTk6+xoc++4xEj9yFtUot0PSc8A3vRvek4WU/rBuanvgsxyAHYp/asJXPBVc1XujuOaMPr6fwmOpdkTsi8U68mjI2eR32gc4vnm+QZsZd+Geeqxz7nkKz7Duym+0K8R3XBqf5m6kdDLOJj5xlPfnk+V/knvZJnAVdnnv2Xq153rKmGKaaktilP1nyXC1vWJO2vaobubWo5+V715Rme+vHMoqdmAnunJoD+3ay8QNokHmI2iRjEh6kZzLVHg7bQuvqSdK6kY7XefjN0Lp5TK77ZC+k82Bm36+2c1jPFhY4NaW9N9qBrhIyBHfv2r/Of9GmfYJe+xobWQf6Mk2cu3StIO/J1L8nTNZgr/awpn4F4nvmp1owN3gv9mo5jXzKGZH1J2vPKfLJjLXsC2ncdE5knc6jZe8Nr1pt3agJN2Wee0/9UN7A39QpSh33OOPiqq2vQPuv12Z4Zq++JdE7m6smesJ/nkrmg+5f2nZv1q97xTPxHwLdjQ/ZV1GxvBFvm3q+uJe3JlXuJdsa5onsi3WfpenjWzjPMvB2f/TyvjKdu93nVN9dZy3mekzGke9r6gf089wTbtMc24yedG9qf/FNfG3ywBezVl7U03es+D56zZ6mjbdnLWNqmFn3UeertKSdkPLA/+J3ImPbcGK0h+wjaW2eTsSfu6k8tnSu1aCttO/Xqyp959lG6l5yp/en7gq171pZ9Iof7wHNqxD57l3oha+I5dTWtTT2nsyHuVL+c9jOPZ5BkDTx3/ejKuoBnfYxpDuu2r6wzV9szejLOHV2/OibsdcZu/7wLxlKX/p4V9WTfEnyzd5A9APbTv7XYp+5p5s94gNbOO9FngF/mai1Zj77q0Nc+nciced7AurV07zJX19xnmrq7RsEfu8wB2F7V0Lkkc0Lq10f9V2j3jI+1CHP8ptr7PWZ8ba3hqsfYnO48ZJwr+vzlGV1AjD7HE9idzpd16yKHz2rIvKnpKj822HpfmJu/a7k7c3Jor+1V3t5Lf+D5dI55NqdYWX/GsV/CXuvW/pGazQOpxTz68moe1tPvLTz14xmQkMQ5PHies8huGlBYN5qCLMqCG9cdHhxkwySbmgcNrcsDsg7nOU6xWm/q1ActrlFnamUteyatIXvU9U45u18M83QNgJ92xMbGWGAN9q1j8Kw/I2tK7dD9TrTNnnUs1302Dj6pWdIe2o5a2gayJtazJ8zTVru0hVOtrGVd9n/SL6mH+NRBDIbrjNSVmIOBb9aTsMZ+k/4O6ur1vBe5Rz60uc+rfYK0zd4k7hsvOZ0/dI8Y2raOtu16rOO073r3GJ/T2XRO7wv+xidOngt22ae0hcnegY6sGT/3zJ1rjhNpY734Zw5gX83ZQ5+nusH+iH6O7GuegaPff4CPfuS7swf6qQ2+9hf79sv4wLO+0P1p3cJz9sy82uUdyBw+q0mNDHubaw7PD3K9z6BRU9aUOu1V0xraXz3TuXZfxJjWnrbESS1tC8ZnmN/6HeSzj3d3HdIPsjZQR9bRZA/wJ6cxru5T1u6aY+rRxF39zMnvftbGuraAbcbK3oPr9uLKP2tO6A8+2jGSXFc7TPcBiJf2eYdYy961XnqR9q2LIdlne9i9Z5iPuNnr6ZwmWHdPn6RryPpd77oyN+vYZX6eMwY51P6MHnyM47AfDT7aeKa55oDp7Lu/6gbr77oSbN1jtG+TtsTVHqZaOjcx7UX2NEkfxqQD0s5n83Zfup7Uqo7uDbQWtXsWDmNA50q/tIM+09bNnP3ss/ev9U5rSeeSu16ZLwdr2OVa5j75TOQdtDf6J9iZI3OjlT1ruOtx5tNftM1B3F7P80ie0SWsZezU06Qdg37YqzxX5uR1Dzt9WsNV/vTL9Txf68s1B2vQ/WP9kTpTa/qf+g/s5T3pPMzVjF3GsgZp3fhN9jmsOfNAa2GefnK6g8/w9I9ny/KR8EbuD56/gB8Q+eG8vA566wcu9Af48nPIL27p8/2t/NXPR//Yyc/H/kPpN0CNz/4Rt8z0H9bL7+A7fRb8xs+g5b/u2F/4m+LV9I8lMP3N9lvY/5b4m+yPZ8u34q/+x+H0hbO8hr/yH95/hf6P4ul8fyt/9fNx+gP1t31m7h/hr2V/PPudfKfPgv074ney5/p2pr9RfvNn8X5v/032x7PlW/FX/+OQL5ff+n+Z+Q7wxc0XXI7lZ+KPZTn4A+Yv8Fc/H4HPxzzz3/YfN5zr/h9QXsdv/g+2v853+SzYH1l+J3wO/9Xv2VfAeyLfn7/5v232x7O/yf54tizLsizLsizLsizLsiwH9sezZVmWZVmWZVmWZVmWZTmwP54ty7Isy7Isy7Isy7Isy4H98WxZlmVZlmVZlmVZlmVZDuyPZ8uyLMuyLMuyLMuyLMty4Fv/ePbd/rWkq38O+7f8y07U57+Qsvx3/Bdk9l9X+l74ry/y+pWg4S/8q49+PjzyLwN+l7P5zXAOv/Ffs9p78xpe+R78LX/nLD+Dq7+57/DeM376v5y4/6Lf9+I99/It7PnP0JO3/M39Ff0kH+Mz781v5er87v5Fevxe8bfQp/54dldU81t+PPOgH32Tf1XdX/GBcsWkh/5/xYcP5/HZP5q98j96Jj6rl8++7xvvwTQ4k4/u0wR96x8s0PDoe/ytUO97evle7v5o7L58xdl8BW/9fHjFH+HTXfwNcM+v6vqq78lX8VHv5e7LK9+DVz33c/qjPwO/glfU1b3j+Tt+NqILra9i+oyj7kc+s97z+fjevzu+kr4rvreegd496wN+Xpze51e8+u58B6bPz/fcyxNX74m3nP9bePQz6ep74FneUxt+b/lc/qx+yt19mer46PfSK8/ws7k6v7vPffZO77Nn2B/PnuDqDfBKrV9V90e/WZ/lsz/grviIL8s7pi/tn8iz7/srpjv6FX3iLvQH8PQF+Nu4O8vuy2+5w3e89bPzFZ8r0138DfBeuurpV31Pfne6L698D/7Vnr/is/2n9O6tn2Un3vMZ9x7fn/y52HflO/0tfMWr7853YPr8fMX39jN8t/N/5WfZe2p76+fyZ/fz7u/mqY6Pfi+98gw/m6vzu+s1vq/o61M/nk2HmQeAYD9UKIzhXq4xLM4mOPICZWxec9/55NcQR7tsqnpzP+P4oem4+sBUa9r7YTt9+GZOhuQag5j6G18NV71Lewb5EtcZ1MXINfvUPcj6ic8cW/aIgQZyZTyeM073kHnvdS8ZQK48w+5B7pGXecYn7onugbbW58Cu6T7lWWR+Rt4D5tM5dV0M/VJPnmufB4O1jJX94dn55Nt15p3tONjmvvV37fplnqzhDnS2vb3PPpJX0JZzwEaN3WvXT2SdDPvEc2pondi5x8h70KRdngN1OJ/OjLXTeT9aZ+skJvRZui5TX+7OBp7pS+awD9kTsE7BJ/MDPrlmzqwxzw9b9rLX5mz9fe5gHxzEy1gM+6Je4bm1pA8DDebI/nUvhLU8f+JnD3lWT2tPO2pgjn/G7NpOTH1JWJvuafqkn/U68v43bWsM6mEu9lvoiz72CPAjX+6TI88re+e5ATbMs29pC/aYkXkT9x3Etcepo/0fPS/vZtp638zjHLIXvae9I885a2WIPle1eH4M4kjr7ny9D62RgR8DH3N5z069yTUGdsTgOXlP3aKt8RnZB2id3rXsHSP9UlvmxqfvPfGh75V+xNIG0rdj57xJP4b97j7mWYPnd9XP03tiOvvpfLwTzvFJuteP3JUpPvQZYMfInO3fehL27RlxiY+9vt1P6Hqwbw3WYa2gHbjvyBqTqzvuWpI6zKefsO6ad6H1MMhNrdigz3VrAPYyh/WmPYP4kn2A1GNvT+CXerB33RiMzJda7E33rs8Ucs5Q82QLnlVqsb+tjzHRdsJz91CbvjtX/VRj7kvfgcyXnM6WWnPdfiVpL9h5Lne0fnO0dkbbMrTvPrem3Ms6cj1710x3DojV76eOc3V+CTEY2ffUCqydzvFRXv7jWQrllXl+cDCE9YxHQ3JubC+AcU7zCRpok7w0ztXrfMrvAerrm77BNjUQ21j6qpf17EPaAs/2EKbcrKVPa8e+Y1oL+TK/kDN9zJta2NfX8zUueBbaOGdIxsQu4+eevklqd9/zA+bq4TXjqXdCW+nY7J/OHjIPfdOW1/TrPDyfzsn+8yrsuQ9pb309N77xrCl72b7Wb25q0G+Kk3NiZE2ZB4z9FtCZsUE92Wfmngd6cg9SL/G0fRTi2SshZmrjuc9CpjqEdftur/IcOmbPjdvnxPpdncRKneY3Rp9l0325Oxs1C/NTX4iRubXrnGoW7HIO+LBmX4HYqTNrVad5+lyudENrFNYyJ/Q5Zew+09bVebKGJO2ISfzUkfvETz2Zn9g5B/yyF8y7RsFXrCXpXiS955mkFubZD+k+Ovc8iW3f0o617oVz8kxza1efObLH+LDnfLLNc0zfpvtibXkGzFPno+eFHb6CJn27h8TIOMRN39SAj7bZe5hynGqxj0JO1rqfzqXrIn5qYM87APqnDWupi72ck0OdMGl4a92JtvpCxrZH9kJ7Y/GavtD9YO7981zTn7lM94n42hPXZ8hYk6+wnnvqkNTY2Pv0Z649r9mD1DGdfZ+Pc4Z9Jp7xu0fMM1/2Bzqn8VkH4jJPn47JfudQT5Oxydm5Mk7SOdVpD/RVZ+5bo3mA+aRRv67H/mQOyLvAHr4J+3mead81AHusmYPXjIl/+xA/9eqjTWrG1rsEk+bEWNkr+2l85/2c5PpUt3R/ee7+OTdO1sNc/5MW6Trws07W2Qfi+2xO53f95DnrSd+udeLubNnP/jSZT4iRMa/IWszd0LOM13WRPzU7F+zzfhmL1/ZxnuDb/s7V7Lzj3J1fgi179rPPAvDP2t/Cy3886wtyt59Mh2UjsvC7PFdc6SGH+VsLcLB5gEnnNxav+TzFzX24inWi4/Ls5QG0Wyuv5GjImetTvWnT9jDV11rI75ukIV+/gZI8s3yW1DzpJ97Ux+45pJYplkx9gNO5ZT+6N+SxpkfOPXvQOiZ/arDOK19gntqS7FfGAfNK73uup9hXTDqnOsl3dXaZn3ip7xHybkjXlGf5iP2JtMs4z573I3XmuUrmxP8qRtd5dzaP9mWKIx0DX2zlribpvBlnunfMtZ/2E/IxGjT0euvN2JN91tI6pl4CdsbhGf/2o9cdD/IOTPeh9V+dXTLZZW1N55m0TP2Cuz6qhRwdM0mfjtn3EIjneaTv1Gdtp75M9sL6Xf+pydyP2MuV7ek5YY2aTvqnnt3FzVqyp8l0N7KWrovnPEt1y6Sz6Ro7R8Z4b93JZJtaph5lf1r3XTxiZa8g7af97kWS+iZfmDQBa57TVKdM/c5crS/z3Z2VdAzi2+NJW2pv3yknMbSZ+sSeZwQZH1JPk7Z5N8BaJzonpE6f866pu/PAVBdM/c7c6de23du7WNP+pCtt2MMmYT/7D6kln9t2Ov8k9crUT3MYr/VkHutWU5JaJ676D+iyP3e1TXXIVIM82s+73rF3yi+Tjsx/VQPgP43W9QhTv11LjakPJo3aZL/u6DwnMt90BsyN0zGv9FzVIdP781k+/MczRF7tUwBNyCHE7jUgRto7sjnipZnsWk9eOg6na80PhKYPB4x1FxfY93J0rPRPrnrHc1621p49FHKmNnz6vPLStj3kvrSW7rs6HOSFKVb68qqtpKauGYiXWgSfXs9cUywh57TnuTV5vq0n85zOHX/WHWrs85j8iW3Psr7pLFOnsXK4l3Gg8/Y+eLYZ5xEmnVOdmfORe2BPT2fcZB+lY2ZeXtnv0XcOsjdtl3m7F1MfWuddney3puxlPk90vruzebQvxpnonPZPqKnvWPtA5s8B073LuNN+Y61phwbWk9absbHv/nct5KAHV5qyn8TDnld8eNaPuX3IoQZeWw++k0/eAZnipx21dXzpPmHXZ3rqAXadl5H+xGOtdZ98eM2z7HsIqTnPbdKprWfVY6oLMgfon3XkuWHfsdteOjZom3l8bvRn9L2HvHsJsdjLHJK1ELP1gWfZQ9uui+fUgS35ZTpb6DwZo3NkjPfWnUy2GX/qUd7drt14PbTpew/skxOm/e5Fx/Z9MfmCmpqMi59xmuy94Gcu4qQeB3kn36nnXWPWwmvGddiz9p1yZn1Tn/AnjmR8OPUW0rbv2VSrdE4gj/7uWQvr1pDPMsWDSQN6tc39rhOb7K22PaZYMvUOG3uWZyMdA9IudbVtnj/2PDuwm/pEP9POYQ5jTmti7Yysp3sI1KItw/4YI+tBm3eiczbTvRD87HlqdTzST2zSx6E+oF7W+syFvYwPebZZ7wT+1iHo6jM9MdWQetDS+fsM2e8YDGzQdtJiL3N0LWIfHWqaak192J7Or5l6Tf1Z69SPZ3nqx7OpgVngJPpqn/VsQDdEX3wy75TnBPGyaVd6fPPxOh0Ob4TTmyfjQsa6i5v7cBVL2M84HZdn1uSknfpdJ2b2efJJm7aHqb7Wkn3HPz8Yyed8ipW++SypedLfWqR7DqlliiVTH2A6N0gNrSfzTP7sZc3Zg9Zx8remK1/InhAn+5N7GQc6b+8nnnFqvGLSOdWZOfHps8P+dA/szxXZR+mYeZaT/YS1ZJycZ5zuxdSHU95TnXmukjGuzhI6393ZPNuXjCPEyhjeKbmrSbLPzXTvMu60f4Lc1o8G5gnz1JuxT/ZZi/3tvjTqNzbP+uh3V5d5EuPe4Tl5ptMZd21J55m04Nv9gtO6qI14aUfO1JP6OmbfQ0jN6Tv1Wduruz/RfZn8s1dtf8VV7NNzwhp9meqFqWd3cbOW7GmSNhNdV+tTt0w6yZs+HaNzZIz31p1Mtqll6lHGat1TvKTvPWBvv6b97AXPqSf1Tb5w0pR5pzrldH7m6rNK7s5KOkbGv9IG7TvlzBgZW/ocszcw+Uja9j079R46J6idV+OQlzm2xuk8cNI4aejc9ofX7GX39qoemPYnXdYI5k5yX1JLPrctz6yd6Nph6ueEsanvlMceqKl7SJ7sR/Zn6l9qu6vtqo7UxHNqerSfU+9OYNfnCh0fMv9VDTD5P6rLWuxv95s41pqkPrjSmP1KzJXaey7ch4yf+aZaU1/HPOmBqY6udXp/PstTP551o0jOXFEIzn3Ws8B8Q0E3TH/Jgnm2ITbOy3FF6tEv9WaT+9LxbIP1Tf0J+tgX4p4+PLIWSFvog21/uOsdz9YN3XvJ9Y5pXvsF7Kut7cE+Ja0FrdaPv/HNZ/yp7vQ1V8Zmbryp5rYXbNkTY5t7iiXdJ+ba8pp+xMmetZ7O0/vsYSPs248+j6l/6Z+9nM4yzyZ12Bv3Mg503kd6x6txs95m0tn5IDUZ133WT3m6PyfdGV86ZtaNbvbv6Fr0M27q615MfUj75LTOWuqcetd1J70/aUqbR/sC1JqxrR3N2QeeMyZz8iRT/cT2vJruNWRc+/QIXX/HbR3E1cY83gfPK2sxJuvZ9wYf8pgLW/yYGx+I0/2TrEX6PE50z6wlNRPnlBudWXf3Bk7avZdpm2TejJHrxlCD/ZSuD9I/9bPWPWvb7vOJ7os6s695bth27hPYZU3EsObOw7p7kHm0zV5qi03WepUDupbUx5wcnkX6Jdlr6PPo/elsyZX18pwxmGMjHeM9dSfaphZim5s6Mpb2vhem2og15YKuGzJe9xKyn/msFrVOsYX13MM287BnnMYasybm6uhYydQfddtTyLoga2G9YySt/XQm2mRsIUfWgL9nApOPpG3fs6lWmXQCOsiV/SVm6tM3NTLPHooaUj+xsmc8s9Z6WOuYxDndb2hdU+/Shr3UAl1v34HUhX/Gx67rSPDL2GA/p3NK8jz1mWD9VF/fEbSoP+NL2k/7iX1yn7m5U1M+W8ej/UzbK7puuTvb7k+DrdqFGBkTmym3tQo2zO0Xz1NtXYtxTufQ+dHWZ2fdXQt0PuzsSdcKzNV9d34JMVODmpKM/Vae+vEMPBgGIilIEV4QhGmTTbTRDJuIv2sWLVmgvvrZkBzToacd8Sa90hfBy6QvfnmAifvaM6TjQtp1zIyDhskfrnqnr9A38+T5pA952UuyB4y8/Ff2CfPUkn3v+KxnDms0T/pC95y5ZM2CTWpJiJuxst9TrKTrSN/sd/eLtdTTeVITeBcc2Y8+j+neENv+XvkCc/uZfWadOO5lHOi8qZncDOcM49jD0/nApHOqszXxbD7yE4M8qY2Rvec5YyR53urn+eosu27GRNrhr1Zgzj50L6Y+aH9VZ5O9Ylz1tem+TJo6xqN9gbSx70Afcp1XYS9tIfuYsG4chn3qXkPHVcPU24zZcVzPnqR9585+2cuuhb2rMwbPKn3J0/r67jCsu89SWEv7jilp53PeFeb5nkrQoK82ucbI82nyrjpYQ0f2zpjQPtjaP17TT9uEPqgJW31Z6x6lLTDv3BPqZaDhkfcgz/owTuelprSVKU9q7pjdyz53R/b02Vqmc8xhHOsSnlMv55Q+09lC1ouOjNHnMsVwn/Fs3aJtas5YkHsMtCTWkX5ZG8Pcfe+hY7YPsey3fUgb3xdT7CQ1Za8BP+M05sw+dC+Zu8cw/nRu0/lkjdC1ZG6HPHJXsr6ODX2HjSWTj6QtfcjeTLUmnknGtpf6WI/6JetmZP8SNWQPuxZt+lz7XETdjvRTPwOm3rFnz9jr2oB14xhLWlfaTeef9FlL95NBX7JvDPNmnvbNenLPmtOWftkfz8GzB/azv/ZlqgFSb9owN39qwoaY1gXu6cOrqDEHvr1uTRNXZ9v1Nthbh5C/a53uFBDbvD6jPXvisCe5N/XQ4bl1L/TJs6EHaO5aoP2zJ10rMFcrpG+fX0JMNOGf9sm09ixP/3h2RTZjWZblp+IHvV8cy/KT4A+H0x9aP4WrP5CWZZnZ76579rPlZ/PoHccm/wN8WZa/zas++/fHs2VZlsL/68Wy/DR+y388798Ty/I8v+X9/5Hsj2c/m0fu+J7xsizNq/6u3B/PlmVZluWX4P9k/aezPwAsy/Psj2f37A8rP5tH7jj/LXr1/8xuWZa/x6u+G1/649myLMuyLMuyLMuyLMuy/Cb2x7NlWZZlWZZlWZZlWZZlObA/ni3LsizLsizLsizLsizLgf3xbFmWZVmWZVmWZVmWZVkO7I9ny7Isy7Isy7Isy7Isy3LgT/x4xr+4wr9A9tmQk3/ZgcG/7sO/gPav//qv/7n7s6EOa/stNf1GvHuv4Dv/a7pf9R5fzrzy7i3LV/LZny/k2n8p7r/D3xlv/VdkP/u7a/8+Wt7Ld/5767fyk/9m+Un35af9i8B8hu/38f/LX/7vrl/349n0R+erDpgPpmf+eOsP4t/049lVLdRM7b+Bn/Yh37zyj4H8cvY/Dh7pi/dBHR/xH4Z/+UNcXnXWz5ztFSc9r4oP/Qej79ff8jl7x6vO/FHs72n8Bj7ybwi5ew98xGfkxCN/0/j5/SreWhs9+yk/nr3l76OP1Oj79hWfucvncHUfXvF55GfQ1Z3jHk/3Bh/WHT/x+3bqL7U883169zn+Vu4+I6fPkKme70p/HnHPHtWeth0H6F335r2QM++F5+64uv9oTdtn7or1kf8O7kvm+QzuPoe69lOfrNPxE+7x/nj2QUxvat4AP/FLZoLaTl8ypz8OfyLTOf4krs7pWfhAe8WH2t0fBm/hK97j341XnvUr+Aw9r7qTP5WvPPPf9DmffIe/IT7iM/KtvPqc31obfzs98h8RE5/9OXH1vjz18yM1/vS/Y/4iV/fhvZ9H/gBxlcP3ad8b1vp9yPyn3a2p9qv37Wdy9xk5fYZcneV341WfR6+Kc0X32rn3pOcJa3mOnM+j32HaPvK913GfyfMerj6H0HB1hxP6l3F6/h15+sczCqIwR8JhuU7jwMvtyB+P0j6bfPLhNdf7DUPO3DemB5z50tfL70iNCTGMqcbU5F7H8xLzamy02iMwXurKGGmLDubkc781p2/upY+6TmQMbdWZI8l+9P4pN/1inneL58xlb4HaPQv3r+rP3ulLPvb8wMtY5upzZKCJGBmzz47Y2QcxJyPrabqHxgXmuZ99BHS5Zz+tsdFOW0md3Tvn9ka65tzL/qQ+Bn3IuMJ6akrS33PXPrVn3/ossyfMr3pKbPcc+ttjR+bMWjtmkv5pRw7mmaP7BPY3h/r6TOyp/dDOGMzdS/Rn2HPo3mT9zI1vDex3fGo83R3oPWN2bnuTNpB2V/1TF6PP63SWaCO++/a374WQo8+U5zxD4iWZmwFp77Dmzt1nYj+t46T1DvuVoDV7TOzsl7rV1LnzbiXYGVtb1tybesYwnzVr1/0zVsZnaM8rNtTinjWccoC2jOxD927S0zUl7JmPoRbWXct8kNqpEzpP+ncOh7StEJP4ue+5nvrbpK9aiTH10OH9h9zDhxjGga4rfVNj9zDJfjKgz9H1pM9eWuMV9HjKkdoZ9LH7xPC+tH3SPZKOl72TrtG+pC3aqAOuzoM+575k/0/3CFovscAeijnAO5z9UavkHWXYU8i91Nbnlj6pc7qz0vdOXX33rnoipxzGylfIHj0Ctt3/5KofzM1HzdB3wfXsd8ZIW4b3qs/OHvA8xQd8masZH2uT1pd7E2nnORI31/scOz4DPMuszXqhtYlzhn2Q1nKiz1Faq2fT9wrN1o8P88ztHmjb94pBPPzz3MzlyFgnfQn2eQb2OVHvHX1fHqHrmSBmnrU155p0P4gvd/c396jZs2jM8QhTfcS8q/mreerHM4rMC5IXpi+YnJqbvpB2Jx8OY7oMyaSDOb6+McirTV8y59omGVu7zMXcizjF8WICGrL+tsc2e5C+rGcuXpnL5AtZN7SGhHgZA7+u9XQWrKceuMqtfc8zBs/Zu5xb/yO90ze1s+Y+ZOzpHLFXK0xnxzyh9vRhnhoFXd2n7rvnCVmrfRB8mWet0jUIubS3Lufpw1rm6pqz3u4PerOmjtX2SdYL9oJ46UNuc7CWPcM/5/jlPHNMtt6N7jdzbbumE9hkPWhWtzG6j55H03vqsyf6q5+46iWnOlp79gPSR62ATfqpp/s0xc85MfueWUP7YqetsI8dsJcaeTaW2BfrAp6NS11dv3Nry33WUtNUT88ZwrNnRNzUxTzrwdZaoXvNPP3Zy7m1d08eoc8COh9amRs/96kl/Y2X9Yi29jltpxp6L3sGrNlj0B66x8A8c+S9usqhXmBfG/ULPdH2FC9hL/VAagLm3rOpJsj1PjtprUDc7p9zYuac1/Q/aZGug2fqTH3MUysxc5751W8vnNu7rG+qdYJcxgOeOz+xJk45iJExT1BX2tGfyQ899AW8U3lfumd5Lt0jcrJ/1/cke+DZqQfc71zdH/xyDl0z84wt1q0O5+YitnHSjljMjakm98lnr0B7yHuasK4NtB17rIH5Tveh67Uu/SFrO8H+ZIMvsbpf2Gbdd+DLkOzbI/3oPjJPH+fWnfrsodqdy1R75+S570D6dMzWh5bOIdi2NufkvOpz5wXysMYeEKNraZ+sD5jby/Y/aeo7IuhIe/Q5bx/W1eG9cN69Sdsp93SPrAmY26N8PpH5oOeQtV3R2h7hzmfqAXTdwrqwn3Py5JyavL/msV/6di9Azew7TjXg371rXd+Rp/+XZ0kWzfNULPvdmLsLP/kAPtNBJdNBME8/Dt9cj9hL2k41cMn0m/bJSZ2ArZcS0t4PiyRzT5qvfIX1/KA42eZZSNt2rGSKe5X7EfvsbfcO7O0UK/s1+TZ5/tM5doy2yXOGKcbU44m2676gUy2pW9pe8Hkkf9aSdXefu2ae7XnXn+ch6T/tw3S20rVje6qv43SPsqdZM2SezgnGMkfGbfpsIbXls5Az+5x0vklf10N+h9xpgOlOQ2rgmVzt3zHJfbo7rRfSftpvDT6fmGqZzkYy55WdcAbWM/WzNRLbc+vetNb2vbqT/QzGyxyPMtUCrKkP/ejJ8zrVBpN+YM0eStrmc55J9wtyX/JM73IBtT+bI/t1epZJQ9J6gBjEkoyLbeeAzINmbLIOmPQ1qWfSnnGn/QTbrEOmnkpqvDvffBbs8TPOlF+mfvQduIqh/zRa1yNM/WQte9D6wJolbaYeTUy9EPy9EzyTS534qW/KldqudAr7Wa9MvWGuLmPhmxqu/Kb8wBp1oWXaz7ySPq1/6ot0rEnvqSfJlCNjda1XmiasT/K+XPWjn6XvQuvB3ponrek/7XdO9GmT2qXXWh/PfS4nMvd0nsmkpevx7KS1TTEyb9v3XRDX03aCfc+mY+VdSDthbm/SdtKU/lOs7BO+xjqBf9pkfmF+dV7ySJ+aqYZk6gHgc5erfduHZ+uaapx6AfgRNyF23k+Z4k5387vx9I9nFElRjiyaJrieB6mPF8AD65EXpH1E2+kQ4JEDzoNJzTnSXjJ2XzrIN+W0nxczbSHt1dfD3FON7OPH6J5Jx3M0+YaRrodnck1kf8VcPeBkn/GzX907QC+6jdXDeiZfaHvPv+uGjtE2ec7gfo/TORH7ZMc8+5J3wR4kbZ9kHpm0Tne2z6xr5lnd3Z/p/uZaxxJynnqGr2cGrY8963EIz6ee8tz9Vxs2Gc9hLDUwpnpY6z5kr7oG6DqTzA3Ydt6sDdhvfZmX56nn6mzy7NhntH/XlT7Asz79XnBon3dS2LcPPHvvTmTPpevm2dwMc6bWpO+GPe/agbl6IWvqvA618py+ndeR/Uh7sH7G6W5NTLWA94596uDV+qnH/PksWXvS9xawU2+eA3auT2eLrfXmMO+UK2NC1n7K0THSLv157juUGnjFljHVKNr0EOxdU2vXmr3xbFJrop1DPR0T2DfetJ9gm72UPGPIehww9T7vFa/tx8APrDfXkum8AHtrzOfG+E1qvIP61MjIer1nmT/vnlBDxnBggw7Pszn1vclzsF+8Ep8Yj54HPnkO1tJjOpNJKyNrM3/2hv3pDrFu/iZ18mouz6HPLPezV0I+e9RgmzXw3Lane5Z0DmuzFz2/0jRhfZK9u+oH5LP0XWg9WTPrGdeh/1QL+5kz70HGll5rfTxP9xL0zWHu6f4lk5aup8+utU35GebFfto3XmIuRt7LPgN70dryPk89S+1p23Eg/XnO/I7s07SWZG7I/ILv1XkB+6ccV0z9SKYeAGupW6ae6Nu1Zm5qbv1TL2DSjN3Uo2ldjd+Zp3486wty1YzpsLElxumwJ/Rp8M9DlkkTc9YlP3hONUyk7VQDOtU67efFJFbWlfbTB2MyacYevytfbe6YLn7HvYo1aXivffY2n8XeTrGSk2/ej7wv0zlenR3kOcMU4wSxs/d9Ft2XvAupW9p+glqMgX1qz1qyd93nrjl1d/2pWbS5Or+rva49bdGSfh2HZ9Yk9fHMviPPfer3hPn6/LNHktpaJ1zlxDbrmGzzDMGaMs+dBugzFdbU4DM67Cd0zKu703qbaX/ScMVUS2pAe+bInNMZspf15n3q2qE1ZvzuTdO+5Lm6k1f9sA93/ZKpFrBeXtWOHfGzV1NtJ/3ZQ2lbtZsL7s524pFcWfujOdLn9CyThqT1ADGIdQd+ajvlQf+VPvwzf+qZYqa2U0451ZE9TX2QGqfe53sqn68wZp4rTP3oO8DzVANM/vCoLmyyf91PnjvOdEfpEb2aOGm56ntjTmzUR0xiMLc/p1zSOqdaTtzdNfWTP+0mP+asn/Jba5L90n8Cu6s723SsSe8Us+kc6p0GObKeR8A2e2K/4aof0L7Qd6H1Z/zea6b9zpl9zdjSa63vdAb53pCcT+eZTFq6nr6nrW2KkbT9I2Rd1JC1Zy9aW96FqWepJW07DqT/FOsEccyR4G8+mO7N3V1m/+o8r3ikBnsuU1/AM3e97bLPkLmpr2s41T3drckfpvpOtt+Jp388y0tDwY82A9Ifv76AE51T+pBlyt0HnAfr5cmLdyIPtC8dpNZpPzXzmpeLuGmP7XQpYbpYWQPP6Ws/0NZ+JzoGfnkOma859eaUe3qjdfzsLa+537286l3GkTwXtad/a3nk7Iwn3b8TfbY8e37QWtKe50lX2k9kjLTnlbm1ZO/ck66ZZ3X3fci9hDXGVZ+Ik2djHPTneurrfMRP7Txnj7IfvGZdCesZ50TXn7Ceusl36jF0nQk1plb1mVcd1prneZW3NWbPGYJN9jlzZYyOP+k2jrZT74CYqQEyb2vkuWPZl7Qjv3pZz/qxtVepVbKvwL6xu3ZIvZD+3dOGvenMT3Suxn17krGbqRbIftprnrsv1Jb+xuvzAW3VM9mSI3sNaumYGathvXtOzLwDWftVjvSxB9C9S1v3so6m9QCxr3wk6yPG5HNXX94799UzxWSfmDD1N8E3/XkmR/p1DGpvverjlXn3PuuZMM5kR+68y917/Ky3yd4mxGiNU4y0A7SY21onOh7ndDoH41g7c+x5PfV9wrP0buDfPtZ6Og/y4ZcQM3twwjOc+ggZGzuf0Zvz1mhdcuqlfkAsnxt1mk/bU42s5177A3rs+4mO0xjXuoG4WTswTxvBN/uS53bVD2Cvzy3PC1p/9rvPrKE3XUfnTJuMLb3W+njO+qX7ai/MffKT9ofuRdu0NmDtdEdOd/oO6+j+8my81saeOqbaU3vaQvYN2p/9rnsicySdD5vU7h3IPuc59Dx5pMddD5jTutHIEPLlXPQT8rf27EHm7pz6Zm+S3mNubPQZ17uQeXv+HXnqxzOgKEceEK+552HkWl8A5rnvBcu1PjjH6TJC26AtD7EvUMdmeEESYlivB26dQD5zTvvUkhcie8Z627vnsIbUIeyr2dyOrKXPqeNIx+h+szb1SMyTZ37Kbf8T5hk/e+tz3p/W4rrD3mUcMb+D/bwvzN2TrKXPrs9ZUi+jdUjaYZM9ZC1r7bvQuvDt3kBrEWthYEM8a0GLmu2ZYJs1mxu8S9Pdzh5QC2uTXjndbXTmmbW+7As5cy/jQPa08zEyj5pzTOvZm6TjZz+6Bug6k8xpr1uHdXrOog72O++p55D3yPOWtDUmeTv+1d0BteawvtRmX3g+aZx6Z4zslecPXX++D1qrtL3xunZgnnozPvCc8TLfI2fOEJ4zV/fW/lhznksz1SJonHRmbujarKHBnx4ytG1t1pLr1tFxXc+Rfq55Dv2+y9ofzZFn2r1zzqBvaMk72LQeyf4wjNHrarWv0GeRZ6W/Z5p6GfiqJ2NKx0u/CfJoY1x6kncqa1K7eBcY2BEjc+W+g55gl2t5J5q0u6s3sXcN+tSozSmGeRn4mD974hB7dFpjTO/ZXr/qe2MM6/A9YZ1yOg8g93QOeUcYHVPsZQ7WsM9zUwOgm72stTVk/uxP9zTPsO8XQ7IH5MX2kZrU1XXif6J7x5hyeV6ehWRfGNP5AHtZc/YJrvrBc/YO8M9caE7d9kCypw5rsTaGveK5z8s70rGh11ofz12zZO3kwC5zu3e6A56B8bsXfXatTczjsBdAvNybaukepz/2rhNL/9bmfYepZ6k9bSE1QvvnOTuw8ewc2buEXN4BYS1989zIbazujUP92HVsyboc1qX2ztt2ExnX59Md6V5m3fgy8iyS7m/a4Zdxr2y/K0//eLYsX41v2uV34RfNd6K/TPpLf/n57Jl+f/hj6vRHpvgH2J7jsizv4ZHPm+UePo/zP/CX5afh3xUfwb4/fi7749ny49gfz34n3/Fc+8vtI79Il69hfzz7/jzyH7P7H7zLsryC/Sx5DfvjwPIb4P+I/up7zGfM/nfsz2V/PFt+HPvj2e+EP7Tyf+X1HfDHshz7I8vvYn88+/488h+z/IGL3bIsy3vYH89eA9+r++PZ8tPZz4Ol2R/PlmVZlmVZlmVZlmVZluXA/ni2LMuyLMuyLMuyLMuyLAf2x7NlWZZlWZZlWZZlWZZlObA/ni3LsizLsizLsizLsizLgf3xbFmWZVmWZVmWZVmWZVkO/Kkfz/jXMl71r3H5r/Atn/tP7vY/Gcy/zvhZ/woKuci/fB6c9V/t+Uf8S1V+bj0T+yP+me7ltXyXf4H46js2796rvod/G7/9X5L+Lv+y7VfoeOYzdznj58jEb3n/8LcmNTK+279AvnxfXvW59sr/Vr6Dvy+/6o5/Ze5n2O+O78e3/fGsLwtvZNbew0f+eMbzo7HT9uoPgY/EL2c/ZN/zR0fGsZ4c+eHU+3nGPYf+MqBvrTP3PxLqOP2Qg67P+hHvo7mq87Ohp/3lRq858+n9xnqORyHPyc/3imPK+xGQq98Pwvmop8/K98y0zzP7xO37mjEZV++5iX5v52iNz/DKz+3fyns+v8V7857P0quz+s7niK5+PzxD3/3pLE7vr+QV5/idecUdO0F/+7vixEfqOEE+P8+5a2+9b9yP93yeytSDV8X+SHyvTdy9f/B79DPovZ8J7+GZu/wZ5N0FenM6g8/mu/XqK3nV59qj39WvyPfo+fXf4Yxnzn16P/+Uu0Ot+f47QS39+f2e75rlzI/58ewVPPqB8AhXX+DP8Ko47+Xuj44T/Wbtepzz6gctz5Jv6t6D/nB2nqD7Ved6xfTBJNMH80/lqs7PpM8emNvrPnM05xr34pEzod68+/j0vRRsW9NHQZ5+PwA1Zp3UnfrxQ6dQi/vYop24XWPGwMY74Dk8wyvvEDr7rJf/DmeX5/cWPOf33O2rs+I+5L38TqA53w/P4vsKeG/1e5f9R+7wK87xO/OKO3bimfv1kTpO9J34ar6iB6/A99fEK98/7/1MeA/f7a58Nz3Jd/5e+Wxe9Z5+9G+uV+R79Pz6b0o/Bx7NPb2ff8rdefT91z1aPo6nfjzj8LxsHCYjLyNfWlxQbPKwsZnsAXv38PPNmIM4fSnaLi9WrucHwNUHAtr1yTypjyHky7l9AXyIl3XnG1Tb7KOj40LXLl3PSVPGl7RNnQz/+DjVnmCrPUz61ene6cOOPWwSzzl9stdw6o9kfTzL3TmB6wzspzzESLvMkevZpyk3ted5YSPYWWfai711ZB36umcvM5bayOkaw3p5zZhqEWzN0euOrL/19rlD50ioKfsDrZH9PItHucoLJ71gDxz22nuc+60t75HncMqTdJ3tR1x7n/nVxt5dn7q3d5x62OeeMVMbA33EyDXPHL2uTdpZy/vRNapDMl7qxo655zH1kXF1Thlbf+gYrZd51p85so/YYJ/asgZgnr3GVn/0ZTyH98Paex2yBuIwsg5Jf0bevVzPGtXsXpM1AzGxMzZa7MUUX1oDfpK+jEfJfvOaMa+wJuzN2ZpPmjzDJM+D14ytvow1nR30HRByoif380wga9Eu75BYu/R5kscaHe7lGsPaTro7Nnlz33n73UHe9Muzy3nWOvWQZzUy8v6w51ybzJu2kLWQB7qPDGJlbEgNjNzzXmd8/E9MOuCRONjnHq8TxGAQT3vvAhAn58Zq29TCsG79XZe0Te34pT3DOwfdk+43Q7IHud53QK25lusZJ+lewKSHu0Nc4iRpk3vT/abuibbV7tTDXGNgB32/XYepzoR9ewXmTpiTAzpeni9z/bMnaX/qBXTd0uvm9LxSA3m1QyuQM/O2H/VrC9gawzq6xwz9056RZL+wI16ezwlssodADM8B+iyM23ryvXDqcYNt15x9toeOvkP21P3sf/fbPMJz1omWjtO12yv2M1fXkHs8EyfjX/X3L/P0j2c0LC8Fcw+dxjPPZrOWbwz2nXtphTjudRzWvQyQcbi0+WbwQqvXeV9Q0a4hfl4s/J23D3nV4wVzzuvJdsqd+3DS3euTppxf6Wc9a/WDwN6daK1TPalTTVNc1vFPJh13dSfUlPqwc353TtkvYA/9E8TCPsE2dWavOrdzY1iTdbPO3P5oD/bIve6Zvt3DtneOpq4ztUPb4D/5nOrveBN9JxP0Z2wgnnX4nDU/CnE9h4a9rlPIm35od26Pc5+5PVCv4Gstd3SfvBvk9PmKPqeJqd9XUE/3qe+Zc8/oVG/nnmI32GevsU+f3M9zguwnetCV/XVN3c4nOjbP+PX9tBfeB/yY2w/0pv60bY1Tf5hr37HwI4Ya1ATqlIytvRq1zbNKUgOQN3Xob372MneDvzVD66fXqQ9dp3h5H4T8Gb/1nuie6ceaI+MmrLN/OvcrTd6DhJo8D+vvMzhpEezThpjOzem870Tr90w8o6S19HnaQ+fYdm+ytivdGbs1TvO+GxP2Qn19Hjzbl6y1e+i8fa0t9VhH6mtbhlCX8+yBTLGzp/irk3X2jdf1J1c67uKQL+vDl/0JbNmzz8Y2Fr7Zm4xjXn3Z73OfcrNm/NaOf86zFm0nUgeQw74Dz6wBsbFvraxpA8wzLvbGpCcZP/eg9WDfsfN88e86jafejCdtC6xlbezlHB2eKXR857zm8wk1CPnIYbzc937J1JecA/PsVesX86gVG/xYP/Wj62M9e6kW1nJ98lMjr63XefsBe1kzc/V1Tewxn+pvurfM8RVjibl4hdQhxEuf7leirdqxU499yDrYM5Zanbd99hvULjxbB7Y+G8d59wjIaV7jag/MzY1d7rPeNVr/X+dNP54leSHzkE7kJekLk/QB56WYLsiJjHPKZ12ZbyJr7V6gxzdC2gm2Xrq07TiQ/lcXtuu50gQ8n/T32Zk3/SfapuOyxzz1+wbtdeb4J1P9J61pcyJ7dnVOU0xqOd27jnV3ro/Yk8t+pG7Bnv2pjrSffJu8K1Od011KG7XIXf345hlOYHuyOdVkXkbqfRTPfarF8SjZo+k+UdvVGbWOCbVlXCC3eu9i9NlO9Hvujr4fkOcvWTdapzPt3lhb15zYb5+JgX57wdyau0f2tJ9l6sWphx1buibIuJ0j65l6m/bTfuo7aTVH9nXSaU2ss59M9tJ5p948olNOPVL/lfama5nOfeqPuOdIGzRmbG2n2k41wZ2maT97MJ0XuejzM2ScU87TGabe5lS7tnex7u5L6tZ3qv8ZzUnrh4xFDO9e2k49TFvAdjrHSVvaNpl38s3Y+SzUYr/yWZin7hOp4y5O92Lql2RcIZZncHoW6p36LJNPk3ozHrBODJ+7Nsl17ZI8u+kcoWO3Furo+qRr71j4Wkc+S2qe9BN76uNk23S+PpPp3KzdXk25E2Jar/HtHa/eMeMm2at8hqm+SS9Md3ki+/HIvYCO3bZTXZK+U44+j7TpvND2J7AhTo6MNcXJOqY+tw/P01nAVV1TbGzx6WfJXnS/+57wnPcoSV13efJZUnvvW2M+Zw/+Mu/+8YxGnhov+OTwkuB3Ogjs8rLkpcicjRpzGKcvaJJ+qQmfjGXe7kVe4OmNhK060rbjwN2bUrqeK03Asz1s2+ns1ME49Y096wLj5iDOBDFzn+eMBdkLQWf2RJv2FfZyWMvUW+MYM8n+NR1r6gNDm5N9kueHrbqFffxY7zwM7Sdf68thrqnO1AJtg3/2/65+wL/Xkkm3THusdfxT7BP4nHKCfTvZcDezXnukH6+S7zl0Zn8B++zpBDbtR858L2OT8wb7jtHg/0wv+34APUNLj+yla6mXvN1v4mt76hH52cMWf16Ni59nYZwe4D1OiNG2jKmHrOeZy3TeaLTH5Mge5P3Br88i7dnv3ucZ25cmcwh5rC8H/uhNjTCdlaQGIE73Jv3bvrnqEUxaTrVn7wEbbBtrvwM7tbVOOPXpqqY7TQyek8zTNQr58GvfBD9tGMa5y9n97jNKrmqH6T7c7Z90GzvXhDjp45g0J9nHHGri2V5krVMP0xbSPs+xewRpC12Pe5NvxuY540BqpS5iJ9MZyEnHXZzWOPVLunagHmNlXJ6zx5D+0/sl/UU9OYyLv+8FaO3pm3EzBq/dH9BmOkfIGNBayJdx2cfHkbV3rPTlufuUmvDjOWktMtkCZ8K6I3X3mRA3bR3mU1uuNeRjD1u08mpO5ubjOXM47FU+g/X16P6BGiZO/ci++zyBP0PSD/p8iG8uhr7tB23rwGaqqc/vRN45Ya4WnrPXkHWSt/vcuacc0rZgXcQ2j+RdnuKmT/c7fYFna7PnOdQ15cke8Nr9T5+0hT7fzN1x/hof/r8841CyyXlJ+sIk5Mk3Qh7wdEHAg02/nF/lE2skFrVYG2St3Qv0eIHTTlJH2nYcUSuv2jboy3quNEH2rW2ns5Opr8J65jjVcyLjtl6Y4rVW9fHaEDN7ZF/h6pymmNm/pmPd9eER++xH6ha1TnUkJ9/sdeaa6iRG2reNWuSu/oQ4rQ/IebqTXdOU7+peTKDjlC/p+yfoyZ5kjyYtGed0RtnThv32mc7u7izQQP4rTjWfmHSg9S6PoNf7NvVGsDnVpmYGPaD3aOI5dVz1eerdM704xZ5qyridI+/P1Nu0J1/vM7ef+ZxMd/Sq99N5Xtl33qk3j+gU8px6BJOW03l0LdO5T/05kfE6Npz6dHXud5p8TjLPpCMh77Tf6xln0pQ5+wxTb4PP1Xnexer9K93pi1/mvbt3J4iRcRryeffSduph2kLan+qQtMXOZ8i9yTdj57PQF/rTz3Lq3ZWOuzjdi6lfknElY52eBZ3UDVP97WMPU1/OMx6ctLvuWWSMySfPLp+TjAGthTqoB+hZ1tq1d6z0zWdJzZP+1iKTLXYZv/PxnGfS2k/Yt6xLzMGrOpnrI6c6pONP9Z2Y7jJc9SPvQj43xMjYbZt18Zy2qWvK0eeRpK9c2SdZp+TaFCfr4LXvRftMOaRts/Ypdsaa4mYveFUn9D3h2XvEc+pIXY/k8VlSe+9P5wuuT++dv8KbfjzL5uZBTgeTB2vD8zIzF+baph/kpTBOxuXwXecV2GfuAecb6UTG6HrI7yXry5168zJK6ph6omYhBnaZo9FG2j7zAM/at/5Jc5L6k87RcRNyMAQ/bK2dXrcv8ftO9Tle5Ux99lrfqWb285zMra/9a7K3wjx1Jp17qiG1Y8u+vcLffGqbzge6X5D25jbXpIU+pF72s94p/1X9yaQPyNlnL+1jD6wB2M86ej9hb9JATVk3nGxZS1ue+4w8P8j6Wiu+zLunMNUqnl36kSPPqjFe15Q+2e8pR4O2zmmeKz/B1/qu7oFaJtgjTurgmVhZK/M+Y5niu5ZneYK4GZtn/KgtY3Rvumb3efXZ/hhL+47l3cp+Zk+Ya5t+YOwJ+9B5+h5Jnim0js7V9k3b01vm1D/N0ZX5EmL1HvM8A57zLIX4V77dJ+fqSvDJnJ6ltneasLVn9sfz4HXSL6f91oQG7awlYc+c+GVveD7Vfnee+krXnnnhSnf21Wf7RozU3KRtcnWuwJ53ILVNPUxbSPs8p6xD0rZ7gq170Hmm2FkrfTEe690n5lNvrnTcxcFXTYAvY4KYWRMx0jbjoif3PAd7eacLuv/mM3/XbY6m42QMIG+eG899TvpKx2gtWR/xMj7r2fOuu3tDroyNr/GmmluLTLbYpRaeM3fHsh9Z+4krO/aI7b49Si2e94kpPtqn2htje67M8bvqR98F1vtcoXUTI/2YqzGfAbuMyTxrxDbPJ+maiMOcdcCX+QQ2HRdtamlfNGWuyZ+5uWGyEdYzft4F+56xsLdvrLPvXHv71j3rXGmbz9ZoXucJOu2R+/pD+qctqNMeJh3nr/GmH8+8pIxsdDce9El7LxAwd8+LCJmDg+tL3XE93PQjHj4ecH8ISPow8g2Q62hVo/mFPPoRL2sBbNWRtoAt+1mfl7b72eCDHYOYvErn4dkcrd98DPQbK9cm0JcaO26Tehn9psz7wJjqv6qrUU/Gs5a7c8qeuH7KA9ql5vRnnHJPfcs6scUnY2Xvuk6Gdeib5PmSB5vsKWvspUbtGd1z1syXpA8DHd3XzJFM55p+DmvLmhz2yJyTxu6rw36gL9e7l4l9Y3AP1G/+PDP2865kHmuf9OKjXQ5tp3oeoX1SK1rsB3nYn7TJdHagbw7Wej37knvE7fqvdLCf90vfrA36jPUxd4OOtGd0TMk7kXenzynrQGf2oO9P5kcrsdI+Y7OOjecHWW/68ey6XN2nzsNgbSLvkHTfk8m+SX97Yo/si/u5N6FN9iN9iXci+8bIGNA6TnfWHkqfO2Sc1tT3glieB69tn3eTcSJtiGmc6f3BXt6BzKH96Rzw1bbPkzjdxyRrt79pm7q7r/rqh236khv0O51fanCYI/2IzwB7kqQtpH2eY9cBaeu+I/eAZ/eg74jaHHmu1GpfhDnrzZWOR+Kk79QvISYa8U976bhZPyP7CK6rdaov7yS9w8aczLNnqT39GF1v6oa0zTOa7gB0jNbSfc/41Js5Uit52nc6X8mapbXIZAvkytiZGy3uWa9xcrCWtoxJg6ARG9GX16TPMX14VlPS9icdGTtrPvVjugvaMVK79bnOq355PtPZ5vny7J7kGiO15x45yKUu651QYw58k86bfQDX1Y+u7AnPqTVhPc+DkfSds39g3K49Yd89axWevUfZB3yyf2Ace0NO64X0Z6Rv2+Z9ar/W/9d4049ny+dAr/Nif0fQx5v1s8g3s/Qb/jeSX2Z/hems3wq96y/a5TFeeQ7L8ln8xc/M3wx/Z3z130P7PbIsy/L3eM/3z2f/d/Ly8eyPZ9+Un9Trz/wP6+mPV/L7q/xv5a/+hyB1v+I/mPbHn7ez/8G4/ET+6mfmb+U7/Hi23yPLsix/j/3xbEn2x7NvCv9Lqp/yH6yf+b/84gMofyjjQ+kv/If9X/0Pwf3S+Xr6PbcsP4H98ex38Z7/eFmWZVmWt/Ke75/975jfx1M/ni3LsizLsizLsizLsizLX2J/PFuWZVmWZVmWZVmWZVmWA/vj2bIsy7Isy7Isy7Isy7Ic2B/PlmVZlmVZlmVZlmVZluXA/ni2LMuyLMuyLMuyLMuyLAfe/ePZ/gtIz3P6V8D4J9D3n0L/GXB+nBXjp/xLhGj+rH8VtaFHV//azF/412h+0p3Zz6Kl4c5yJ74zd/f2LZ8zr3y/PvMvU/N58Vn/kjQ1Mv7Cv1y9/B2+898VaPN9913/G+rqv+8m/dgz/01/y/2E772P4D1/A37Xnr2npuQz/yXvq/fgd+aZv3V+In/qx7NXvHFeEeOtP575H9+/jVd80E694437UV/i5Hrvf1DxvvnMPzKyP/Y8x3QnuatpY83exRx3XybUeurZe3px9775LqAx63+kZ1/FT+lp4p1OuL9/4QeBj/hDpe/r1N/vxt29zc8Zbe/+fuk+vIdnzonPhkfv7ns0PpPnN/PI3wuv/ly86/3pexGfj/ru+Oy/S94Dfcj+9fvgFbV0jrfScdCVnz1o/8i/B97y+Z0a7/T/pHvzDO/93us7+VN4z2fde3v2COZwPPIefdXnN7keea++Il+/z5KsnzH1gO+1tDFW94/xSA8f5Zm/dX4i++PZk7wixumN94rYP5FXfNB+Zu9elesz/9joXN1za2JdsO8PU33u/uifwOf0YfqeXnzm2b+Vn6Ax+Wl64RWfIz+Vj/hDhV7m58FP6O/dvX3L50z34T08c07PfMa+R+NH3J3fyqs/F+/O+HRfT39DvoLP/Lvk1fT74DvX8srPlUd4y+c3vaOHE63/LX8T/gTe0rfks8/5Vbzns+69PbuDOzndv7vPxFd9fj/6+fuKfM+8B7FNXejszz/m6PnoM/rtf1c8/eMZB0PDGTSmD5bDcj8PjYPyYN3n2cvF6A/etGVkHvPmfpI6ePai5CA3OahDe3Owpp11nGJAa803S+okDwP7xl6kffaQ9ZyDdm0Lp/5kzxnoEXyYZ/2t1V4x8s2RPgyZ6jJna2TAK86FGFnbe+uGzqWGjq1e6T1i51qenTU7iC3M7Zk+HWuCuhhiHQnx1E3M1NR0b5OTnimnkJd86Zt6Ifuituns//f//t//8Tr1TbIffXZoSKa8QLz33BleiTH1xX5I+ndfkqveE+/R/mqXPZSru04O170f76kPHcxTW+YT1jIGA/A13tQDnrMeNQu+7jGSrDU1J6nbgY7WkhrTNms99b1zpJbTOs/ktgbySudxX23Z66771JNHzxG0ZWjLmjBPvex5bmpPjWgS1nOesazP4TrPp3iQe4zUljHxs66J7nvWBcxzH05nBZN903fHM2lf1wGfrBkNCfmpNWN0zXm2jOwZvt3TK4hFLvwyVudItGWojRjZ7+wNz3mWDmtvWyEm8XPfXra+9BNs0dpgS+xHyDwZKzUxsMszY5zsW1P65V6fY9+Via7N/onnAOwxTu8D+5f6rvqW/tqZQ7pvDHOxh63rXcdJK6DTuwEZJ+vPWvQFNHSt6u5zYEy0b2q60p9aGdbdedEozN3PO5P26gdiMs/+Z78gfXMvfTIXpI+6E+9b1pLnAVP80530VTwz4Tnjp3/2A051Xd2FiT4nUD+vkjbdK/LlHq/SvUhfe+LI3pzArs8+6XqsYaqpdQO9yn61H33PGvIcPLuui6E/sXM9sXcM7NB3qhWb7Ffqtgcn1HfF1K/249mRPWkteT+h6zrdZcgzMuZX89SPZzbNRnrINoCivDiQzdO35wzJWMYW7XkFmynkNfZ0UDBdhK4BWMtLQCznUwx8U0vm117d2mZ80TZ7SJxTXR0HP33tlzrxxdYczKVzZNyOg13q45k97FMbc+2mulKDORL80wZYUxeQz7k51AmThrfWnUy5mIuxJHWCfcIuewbozT7hl7F4Tp9JywQ+WXv3vOtFg72ZyN4mV3qu9rr/2qq57x1z9U1xs15qY5715H7mAeb4wFXe1vzsnbnSQE7jYuczpF/CWtaYZ6g25+qxTuITV/A91ZLakswHaffW+lhPX16ZT1hjgp5TD5ynD8+ZO3vCHN39fKL9M3ZrgT6TvjM8S/ch65SrvmKbuSZ6vzW3XvrR2p2jg7n5W3+irdrNa6x8Buw8C/Pm2VC3msnbZ2Ks7E+CTfrw3No8I+fCszHd63OSjNt1ECP9WM85ttmTO/uE9dyz/6Ju4xOLuTU3XWffBdazn2jNeOwxlyvtwF7GB2rIHHlH8jnJdTSlv1hL1k5+zxjYd24vnVurnLTISQc++N6BTdoRa/JrjZ2TGlMnc89kqok1zqN9rmoV/NMOLakn91MHoCPvgdqs2bs53d2OJblOnNTSfbvK1fHZS63ENVbnwQ9b9jMGfXBuPufeVXO4f8J99aKBuZqIm7kzNmCf59bxOj/PWSMwt3/QPUk9vGa8yRfQnLqyjq5pQt1px9xcrJ/iA7bZJ2z1pTfoTP/cv+rHVd7W3Hch0dZzIj459XGd3D63T2vBln3hWd3AXC1Z0yN07ob97ovzrol1ewRoAdZyffLL8+/anLcf4GceYK6+ro29jNewZx8hbbPuCXPdgVZrhewNe2pt7WmHpqwZmJ+0pm/25zvx1I9nWZBkA/og83Cmg2p7YntIGVfywvY+zzaY5zxEYd7rjxxM1j3FSF1ibVP8yR6m2NTipTs9S/Z4OiuY9NzFZe45WVeDDb6StUx15Vmnbpl0NnfnkjHeW3cy5Upyf6pNOucpLmun/uuTvZ9oG3XlyP7w7PlMsNf+xL/Tw97U0+4F5Pm2n/ph6hv69OU542sP78k7+TKf6ps0YmufyGf/0zbzyXSXJ9JuisOe+VMLTHoFv84/2Wd/3lrfVOtJ1xQrz3LaZ866YEtOuOoJNh2rydxAHca+q1vSJ0kt0Lnu4rf9BP7Zmykm8bJHSfZvqi31J3d9aF1p332BvIf5DBmL9aknUz7tpj5ad+eCyR6m3k59kN5rjc1VrNak/iT7n88TUy34GHPSmjk7P88n7TD1tGPkvUB764PsEb7aJ9P9arI/GVPSf9pP1DENczzD1CvmqYGcfW/Jl2eWZ5z1XjHFnbDHPhMfjeZn7tl2Pa1zysm87x8QZ9KXOTpf1n6Xq31bK7bWlc9X5P0hln2T7NW0n7Q+SB13+vsu38Vr/0lfxuz4gD135Kq2qzzoQ9MVd7qu4kPvU7++PBMrNWB/qunRvJMvfvY+mc4JfB/yOpH5r7SQs3ucOdmb8p+Yarsi82dNV/V1T9qWXnIWE7k35UBLnkPadF5o+wS/HjLFSuxjjsl+up951knuZf7pDmRdHTPPmPw+fyee/vGsL0w3YBqQzRDm2bBsNnFzD3o/L1QfDnPzG2e6yNTjh1FCLP0Z5p1i4J+2DvISX185vfGm2MSwrqyR59ad/uScckx6yIEfdB+BOevQ+qT75cA2dQka1JH55RXnkjHeW3cy5cJOTQ728/yazmncJnWwT8xEP8Z05tB+U8/plf3i9RQLTucDV3pYm3ravYA8M+P1APPxKtl3dLLHK+vkUjvPHZPxSN5Jc55VMmlM2zyP7K3rPU69Z32yO52354MWbGTSm5jH+rXv4f5b60tbYT+1ylQj5+hZTvsdK+3Rzn4Pe4K2XkvYt37AbjpvyXg5WIfprpo3dYPxe9jLtp/APnszaSae+qY7YL3YPHqOky1azdN+aa+GPA9sPQf09JlkLM8881/lQxf7PcjDmOqY+p4apfvAc+a40ghX9klrQkfHShvieBYT+JIvSR/2+v2S++T33kCeWdbkWusH9rTLYV5yTWvZI/JqYz+m+wXaOaylYwL7xpv2k6w9yX7d0b3IXnlWWc+UM/1zAFryvBJypf1UywR2aCMudfKqbuKot8+ePXsLUy3MH9ErmQMtGQ87Y93lutOatjznXkK/1cjw/niWSd6TaT9BW9+pZ/TjqxbAVo05jMdz+quvhzE7PrCPH6N7Lx3PIalzQl0JNahF3x7Cc9bpZwiQmz1eiZl1mLfHI3knzfj1+QK5p/X+rJv0sAZpB5mfutLHQV6hZtb6fCem2po8U4Y9zZp8nsA/9aUfdC/N43Cv/cBae2AznQX2vmca/DwDwJc16BqaR/oIWQM67CUYI4d6Mn/7QdbVMRxiXYzs5Vfyof/Ls2Q6qLbP+NOFyQvb+9PhAOvmzUsgxOs3LPOsM3VNMfqNlJziT/ZT7Kzr9CzZ49ScTHru4jJnHYg/nXHaNFNdqW+6G684l4zx3rqTzqV+57k/1Sads+MKa/Y8nxv9p33Ws5ZJV67Rr+5HMvWzmfSc9E39z/M9+cFd34yLZgYx7cWUN7nKO/kyzz7LpLFtndNX18mN3yNQV55JntEUhz1soLWcetoQg7yP2L+lvumeYT+dyRQr79C037HS/nSWDRqxbVgnvsO4MGmZahXt7W/3O3XDFD9p+wn8szdTzLxD7GW/sn/PnONkm3mIm35pP91DNHg++QwnDdj8/9l7FyNJluRKFryAGNACCpYGUAJCQMfQgicKQPedPTCPyKzM+nWbirhkeLh9jpl7ZFXF3JHOuk75rvrYueBkP/W282RPcg1a45190prQnPsI+NqPvJ6YakmfqeeZs/NPfUxaP0w1TKDJ2KceEcd6pvOFf/Yja51iZv2nnHKqPXNcgV32ZtrrjjPlnPZMTlq4l3Hu9jFRJ4O89BtfrrNfXU/rnHIy5/4VxDRP5qAmcjgy912ujAOtNW1PGvHP+tHjnFjETHJvpvWk9cEz+lMLTPGS9r/T1/HBGFe+necEWjs+TLFTy138ad2+8glck5+4j+7XVd7JN89Cctqn/K7zOvPlvNcyf9Z5B3aTxobY0/MB+Ge+zD/VxGdDjOxJ22YvW3OuTTmwP2mf9uLKntjZd/AePlyfyD26w5rQ1rVl/pxnLdzLPYGsq+OcIHfH+S6eennmZngQaAxzG8DcL5Rm2qhuWDabJqW9/ubuA8X11NTO2znJ05rz8AM+6oKOYV8mzK+9dWV88TCmHmrStmvsOPipU032izm25mAuVzmAufbkSH1cExP/9hNzqgVyr6d14mUeYJ714nO1LxnDHB+tO2m97rEQM9e5Tt3maT9Ab9aNX+rCPmtsTutdy5SbXmZu1rO/oJbs7RWpp/uWoI01+6Stvq2tSVvRxxpYZ04NqQHfaZ/hKu8rZwba1r3GLuFenp8TaLVWwE/t036zZlz8sBd1THuVZM7s9cRH6uN+9x//3muYepz6ph50rLRX7x3TOQB0n87VpEX9U21tjzbm1jr16aqvWecJ/FP/pDnPUGrXVv9JX9on1qavsayVOGq3Z8buOWQfeq9OGk51QdbS2hK1WAefzE99Z82cxjVP7xc1dI3mgTv7pG3tv0z9V+eE9kn6kCv3wL5I18J12jetH8h15SMZG5+pR10P19yT1OueW+sUM/3vajutZz+xIeZ0BnuvsLNX3J9iT/uHz9QbIE7aM0cTn+nDdebjOrUlaGC97dGRPr332LgXMPWvbSZSe+bg3sn3LldrzXMAbZuxmGPbMbBR57RvrNkvz+Z0ToDcuU4e5o/q7/1Wzylf+wP1nM5Ex4eMwXX62j80t9/EFB+so2vPvlzFz30Vc+lHj9zL7MlVP67yqjnBdorV+84cO+bez2ttmKs1awHWGMJ192AiNeJzqp37rKsH1M1ILVx7FroO7ue+amd9Qoz0S534WJvxUzfz3FPWzNOY1zxoY37qXcdu3eTJXgBz4k9n5ARxiZXarNW5udWDdnurrWv0gLl1XZ3lRB0/gadenoGbyfCQ2gBg7jrDhkwbxTw3PpsNmYvhJkEeWMimtl/n8D5YQ+JGO650iYchh+SasbjXmJdatE9tfXAmnUnmTT/3wpFaOgd0r5lPvtkXhnHUmftnH8Rzow9xX92XjvFq3XKqx7heu9668zzay9TpPUZran/0acvImpLuVfeC0bkgtTDMPe0PXOkx5wR+xMs+di2su8bI/Oknask9bD/o/WmfU15sumfM01emM9O22uQ+SeZnnPY5bYij1qn3rGWc3GvtU69ow5jqz/Ws5SP18dn7xbrnsHGv1EUu80096FhpD1xj4zCueRxTn6w3h3VNWsD7OdSXWrw2b+bKPfVer3WdE9jqR/xJc54hzrL29Ik1zzc2j+6jttnj6TnJNWO7lloyL/fzzLKOho6ZPtpI15K5HMTrNXzwPfXd/jLQmHWBawxi5BpxXTP3lX0ynQXm6W9MsI4Td+cEmGf8xNql96yZ9EPXYIzObW25r+2b+59rkPvGYN1aM6Zgk/HSrznVnv30jOUeCfeMbw7zEDfXMo9rqb37lmvZk7yfObDJHNzLfW46ljmyzqwH6In5sJv6x3zKm1oZkjm6n4zch6tcrRXfPAetK/vdfnnfHj3z3LVOIZ6xPbuP6tc+wdd4Dvev/aXt1T/Fzxi9Nxnbuh3GOe15QhzsyK9d9gFO8SH9rJ2YzK0NyDHti76O9DnlNX7CWvomqVEN9lPNaUMs7LLHrjE6f+8Ng7PR97NvzE96oc9W+qLN++zVqSbQjnF6/sylX/bSWh3kS93MXZO8x8h9zzXikCt1JRnDkbVB1sEw1nRGrsA2ewxXZ4I6GJK23O+6Wqe5+n7X9108/fJsWZbfB19S+QX9HfiDYFn+Bnje8peD6Re35X+z3xPL8mfzE34f+Qj7nb4sy7Lsy7Nl+Uv47l/y+hfPZfmT4XnL/2X22f+l729lX54ty58Nvwvkd+NvYb/Tl2VZln15tix/Cf2f0X4l/JL5G/+X5mX5KP5hlWP/C4V79uXZsiw/kf1OX5ZlWfbl2bIsy7Isy7Isy7Isy7Ic2Jdny7Isy7Isy7Isy7Isy3JgX54ty7Isy7Isy7Isy7Isy4F9ebYsy7Isy7Isy7Isy7IsB/bl2bIsy7Isy7Isy7Isy7Ic2JdnP4C7f+76O//1MfL6rwo9w51m1rD5Sfxp/+w4/XXvqG1Z3sGf9pw0+689/m/uesK/pMuZ+Ip/UZcc//7v//4/s5/JT/3O/ep/cZl9Op2Jn/g7wPK5fOe/+P2V/IbvqOXvOY/Jfu/+N/5t9Ft+19t9+1nsy7MfwGe9PHv1j9z2d/7IHwV3mn/iF8Ez/Zp+6OL7k2p6dK9egXof6dk7tVz9QQanffzMX5SeOTu/nc+olXh3zw7fGR/5HrziH//4x3/l5lPuvru+infrmOI90ne40nL3PL6bz/7D9B3nG/93fd99lKmOd38HmuNU60dfnvlc/okvIK7qfpSOcbcPH+WVfZj2/jN/Bj/K1Zl8F5/9HdXQ08+u6av4yjNylYtz/+pz+hN5x/fPb4f6T7/P/FQe3bfpd9rl/ezLsx/A9Etu8tEH/S7uHa/8knGn+Sd+gT/Tr6/8Af8RftoXKFre9Yv93bk87eNn7tmrz9pv4k+qdXpOfsovVu/W8Uq8K9+v7tdn/2H6jvON/7u+7z7KVMdX/9y6+q7mzHB2/jbeUfdv6N209199/iZe+b32UT77O+pP5ivPyE84j1/N3/q9m/zGfX90337a335/Kk+9POsfCGxmHsD+ocQ1m8jAVjgA+HGPNWNyX3vG1eZn7DxQHSP1qt81taqDYU4PoL+Apr1Qw7RGDnvDmvpam5gjtXW/cp6a9GsylkNSN2P6Jb+14jM9lLkPV5q7NoZ9SR7pe9eWcdBpbtezP8yz3tRpTlFLx8nYDHICOjMXsdMu14jRdWRfM4f6JtLfPvX56P4B2tBtHrW15jtN+GX8PFvc7x4y7H/bCjGJn+vogtY31db7KMRjPELnkdTEQGfvI0PaPmk/6f2zX3d0r+0ZTDoh9WUe564xxPsZr/vKvkxrp9qwJ57XaWMdxDEWtqczAtO567PSWhj4Eadjq01SI7YTasg8raHPmXkyNyNznHITCz/uuX4Xj1hZW/p27JxLx3UPiDndB3yYW4dnIOm9SY2tuTUI1xnb/eATso/EgNbNkOwNvklqoDY+p7qITxxtGJm742Jn37FVX9oZp2PlfQawzshaUifzKUf2iiHdU0g793nCPmTs1pLz7HGvQa5Rg2StjNaavWqt3Uexbgd1CPnabzpzDPyMpY/7TX1pa71XMbK2V+pOWDc3e3C1Z4KN6wzj350/63BkXxO0EyPPRNumRuzgpItPYgrXrgG29sv7rTX9O17S+zr55bpMMVknHnV5btRlHO+DMRlZH7ZX/eQ+c3xcJ0/2c9LmsP8wxfIM5LlovyR9H40N2XtssL/KYU3ExC71XdXrWutRC/fTPsme9tpV3ScftHgf/QxyTGR/GFk/czEm2JvU0PF7X/O7KP2oD/DHJ2E9+4fNM32V1mKN2SdG1oBPrqd+IL/nRZvUb4/Mbc4rvR2LkZqmvvX+MdSKb95XA0z1dSx7vPw3T708Y7MYwoa5aZDrbEba5sa7ibl5bpwwz9hJx9bOuOLmu+nY5bpzdRCT2MDhYS01cG1eclkPsObcWnKde90P5+rM9fTns3VZk3MfkMS4CTmyJrVO/r0Hnav3gfkjmqf+iLanvrde7bkP2OW87blWB6TO7ldeG0fIk7UDOs1L3LQ3trnJyVxdxFIHMbL+E/hnD/Hvnhu/UZ96oWtMHSdNeb/7l3C/+57aieFcHc6Nay0nLXLSMe3ZBPHTjp5Ofql5ysla6mTu/kw1sc68fa5qTYhHHGFuz8mb+Zyrv/OwxhDsW7s9ISbzzOV1r5EjNcp0v31z/7BlTf1qsj7iuabthDn0A/y4p572p74+H+ZKjJ195Vpf84g1WC/r9lyuct/pnuJl34nrNWSsyVd6zbz21D5kHubW2WjvunPjpWZyZ39TC5/Zq17r+M75ZJ4QJ2tkbmzrlav6tNW3e9N+WStrWSswpy5J+1MdmaP7d8qhXuBam96b7vkUT7BNX7QwF67VmTnBPurLWvcByJH7NuXIuBnH/pmDnK5x3z4Dc7V2XWhPDVynVuywTxvupS7sc36KYU7WMx62rAvXp7obbHMfct66EvrTa3f+rJ36mrj/asaGedavn71xPulinnnbBv/24Z6oRzqetJbeN/wyDnX4PPU5So30wTVjpi1wL/eYdW3Uf+pn75tztU31Z67sR8fCzjqAdeNOoLn717pOsVlTBzbMT7lSM3HS95F6ofVAa2Ke+5B6uO887ZKreN0fdWPTtK1zzwA51JJ2xMqY9tV1tKRu7UHbJmuQjPlsXxv8s8/2xVqt3f0mTq431pH5mNsTazYeXOk1v/X1vvHpNRDHub6plTXuiXqNP9VHzNS7/L889fKMRrvZXHP4aLoNZ4370+axCfqykXnIgHkeBsjNlSm2TJudcXu9H6Cs766GJmNd2Un2gLzkSnL9dC1ZYzLFnXo69Q26juzJXX8+qvku7uSXvc9ryfq6/tQ29Uta112evJbU3nWQ2xrx6x402RNJ/VMfk6xbpt4Sg7gnTanD/Hw2p/uS/ZxqY67/tJ6oYxq9Z48w9Yp7qcGcCetoldyT6fxMTHEnpp5kjt7brkltwnXuV+qYNBEra02yD1xPdXevgJhpm/VM9TJXc+rPvjfT2rTf2kz2kxa4sz3V7D6d9ugU70o3TOuTBrnSkvRa+knuXV5PTLkyZmpu/dkj7nMtV7Xm2nS+mXueIG2metteyEGu5NSb1nGlQbJ303rGB/slj+TIHp+uZapX7vp2uhb3bNIIkx64ioueaS+Suz3suoif9r1+0pl0jVcxTvGy1ryGrLtJ2+6JuSbu+gTp/4i9TLbMs6aENXzg5Os6tE33q+medzyhzz6fkns56dCe/Jkj/TJua4GuB4wH0zrz075P9ubMuJL6OpZ6pdfvyJ5dxZ40X+XKuNO+XdUrU/yMC2rks8m8XE95ruJNuplzv7mzNS75sqYrv1Nt3KNv9s5zJlPMtHu1r+2fdUraTOvJdAayhqmed+0bpNap7s4FGW+K3fu8/L889fIMcnPZDD4Zbhh43YPNAOyngzH59EOVeRrit30eqj5AuQb5AJiHT2HdGoBrdTKMRY60k67RHkwPHjFcz35xnTEc3G+muMyzJiD25N91ZE+87qF9a84+wyln5pDsO365h5C5ek8hfYhNPEnf7hc+1uVQ15QHjebhOvNA+nT9V7k7DrCubsneTX1Msm5hbs4c5p80cS/PiHUw7AWkj+CnLcPedEzI3k7riRqaac9OdC+yV/Y265lydn0O/NExnX/gfvvcQU/ah3E6b73/fV64zvpch6nWjK9tjjwL9iXz5/6C9SS5f9MZyBhcq2eKJV03dG8AG+qeamO0FphiE0NbPrPHkDWe9qiH8a50w7SOb/a9Y9vDyVd6jeuMCWmTNU5g2zpSS2rmerK151xTP4NrmXppzLaFtnXAVC9rvbeAnfsl1GU/Mnf3qWNq28M+T3V0zD6jXHeO1gvapb/XyVSvoNM9FWzNn1rMkeh/0jjpAWzdr8wBxMtz2voAX/x62Neui/isS69nDxNsMv6jMV6tu0nbu/OTTHt/5X/X12SKnfUZN4drd77QNvhnvwCbzmEfOp5Me8pwL+90uJ59g9y/XgN8en/TrvNAaul9m+yJRY887z3Mf3UGoNcb7XOcdHaN3YOrXFn/9HwQ13q7FzLFxza1O6yfPHk/8+b50f4qHvadn3ietyRj50hbYnHP3MD61FfuY4d9k73N8/JIv+EjfU3an1zmltRw6plYQ5Lnbarn1X1rf+3tedaNrb2T7MGpPnO09uUDL89sMp9sDhvCNQflavOS6SAZ946r2Gx0PwAZt9fz8EA+AFMefIkBxE3fjJV2wlrWnD2YHrxcP13fMcVl3g/R1DfoOrInU3+SO83Mud9Mcbvv7Ze9z2vJ+rjO+lNb9strdbSuR/J0T1N71zHtFRDjdN+eSMaY+phk3TL1diI1TTqg+8c194Rc2b/s5xQz+3nKKadeTns2gU32pnvV2mHKmZqbkxbsM86pluauJ723XVOfF65zv1LHpCnjs5Z1n/rAfX3apmNA9myqN2NwTQxH1pJMz0n3Bowx2Z+YbFN31wzZx7s9aq50w7TePTM3XGlJei39JPcuryeuckFr7h4m5iJm5qQv6ZdxpvOdfWymek/25CBX0v1QC58Zo2NOOpNpvXP1mXokR/qcrmWqV+76droW+zRphEkPXMXNs9e9kquaoOtqfb1+6lv6PBNjigfce6TuJm3vzk8y9enK/66vyWTreQBieg25NvlSe9q3TffL/bDu7kPmS676DO3XOvTnfsbJuK0FOg5YA0zrqaX3bbK3Rxl34uoMQK832KoLrnRm7EnzVa6MO+3bI/VO8TNug+1pXxPuW8tVvMmfOfebUy6xzkc0mqP3VuxdYnz3qmOmz7N9bdpfvUnaTOvJdAayL1OPXtk3rlN/ap16PuXqeF5P4H+1/jfy9MszDzXNFDaKjcvN6c1NpoOBbx++E+TO2GohbsbIhxH6AOWBg3wAPICpMw9QHzZsjUWO7A90LtaNbd5cZ67W7Je6/BK5YnqIyJHarvredXQ8NKXmJDVbn5rdp+yfmENfyL6rVw3aGxs9Oe/6UnPnUmdfg5rNm/UJOnPP0t94+uOb9Xc+Od0H7meMqTbzNZP+q7OQpKY+I9L5szfQ9WOr9ilm+l/1BE7rxDeHNnw2aQfktlenHk39pr6pN2Ac7Zlj37WjI/PlHjfY2aOm+9373/q5Th2Zd+pvxmfNvmo76Uqf3F/ypDbhvhq6T2AMa3mU1AvdG0ib7MUV6shYaLRmPlOnvcoz0TVe5b7TfdWzvlZ7au3Y0mvEyDqMpY7cx4m2b1InubumxJ5ik/EyvjZdu/oBvVf1Yy/YZfzE3tjXqVZyobfrmmJiY6zmVEf2vm1OOdIne9H+aeta1yH2Sd/ey9RCzFyzj8J19kFbcuS+XeUA1rXvc8zcHNz3vDT4pxbip1ZqyX52D4HYqRP7Z2K8UneTto9ol64b7vy5PvU16f4Ac31TszpcO+nK+lm/6lfHoH/MrSO1JNabsZL26zr1b7vcv+6pcC/PJfbuReeBzNH7NtlnXaxlrqRjtd6rswiZx3046czYXmvLJ/O0T7L+SVPq4DrrtTetB7Dr3knbYzf1Ivt/Fc/+qBPb1ir2R9uGHPYDu+xNzs3pfqI/azjpzb3qGPSEudqe7WvT/mjPfGoxH/qnnol6Mybz7FHv45Ve45kfW+ZqaD1Tbn1BfzG+9d7Vd7f+N/L0yzMPVW4Ujc2NEQ4G9x36sAl9kMANznEibTygQI5c83BAPvyAbdbhgQLrTE2p2XVHxiLH9FC0vfHIi33mSl3dL3XmyAclcW9Sj/ccJ7oOa+6eZix1t+aujcG95q7vkGuMrN3YqSvXe9+o0fj2VYijndfWnnGsg5yPnkVyZv2Zu/1Oe9u14CeuZc6E3N1X6N4y4KQpz0j7Zi9yDU2TdvX3uYPurfs71dD7KJlDm1Nv1cXAxzx85hpDXEvt+KZtrmVP8n7m0F+ww2+ie8qwZ8RMP66tCfq8cH3SN/U345Mz/VjjXuvL/NipNW3SLvcP29QEGSO1O6ytyT2C7g2wlmeFXPow1JVYb2rpuJmb0Rq9n/FPuR/R3T7ZM/c1bdzTKbZMa1kzIzUQN+uZaC0ZIzUDsdKO9YR538M/7dGfMZl3LO85suZcIw5+WbO4lprtsVh73+feFNM4jvTrOrr3nlHPHdd3ObLu9nfuIFb2MCFO7gPDOKC/ZI8ZyZRXyO/91tK2fZbzHKdv52N4fvDPPSA+6+JcH2Nl7ZD1el7kkRiv1J2k7d35adRg7Dt/5znsa8K9rom5tnzqz33yZ5zWBdozOj73sl/gnjC8to7U0uTeOYzdfq0DPBdJ7l/3VLq3uQ9TntTS+zbZEzN7lLkYPhMdq/WmznyOhNyuoyH39i52+uJH/LRPsv7p+SCG9abmvN96hHtpn73M+9iZl89csya4iod276tn6iuczmbqAPsI9ib12TdBj2snbe2XNWGH3yt9TSb/1mIuoLZTz8C+ZYyMz/3sn1zp7VgMNfR5c10yruQ9Rp6frq/jT9r/dp5+efa34OHJA7Z8Pq/2vb9EluVPwR/QXwF58peH38TUp9MvL5/J/gxZGv44OP1CL56b3/r8LcuyLH8H3/G71U/jK383X34G+/LswP7h8z282vd9ebb8qfALSv8vep/Fb/7jfXpB8R3fC/szZGkeeXn2iM2yLMuyfDf78mxfnv2N7MuzA/uHz/fwat/35dmyvM5vfnkGfAdQg+M7frnbnyFL88iLMc7q/gxblmVZfjr78mxfnv2N7MuzZVmWZVmWZVmWZVmWZTmwL8+WZVmWZVmWZVmWZVmW5cC+PFuWZVmWZVmWZVmWZVmWA/vybFmWZVmWZVmWZVmWZVkO7MuzZVmWZVmWZVmWZVmWZTmwL89+MV/9r5zsvyiyfDacZ871n8Qj/8LesvxE3n12+fnxnf+K6zvr2Z+HHyf/Vezf0kc0Mn7LvyyHTjWDfWb8aT9j38Gf+LvH8l6ufn68cn54JvPnYj+7zVUu/5Vvxm/5V5vpKb3908ifc7+J79LNmeZs/wb+mpdnHITf/AesX4h8yrsPmjlOX2Jf9Usu+bvWiXd+4f7UX+CnPUbnMz+k7/b1M3n2S/jql4KP8JU/BMhDn/OXIKDv+d3z7hqbzgfMv6oP8GrfP7tHX8mrvfhOprP0Cvl8sMf93Xaibafn7BHeWc93/8ygjme+09uea/Q/+3P2Ub8r8pl4Zx/foQ06Tv8cZv4uzSee3d9k6in63/Gd+oqur6T37I539edP4bu/334inHvO/8Qr54c++/Pskb5nLj7T/pXfN4jz7mfAeqxv0vdbvlOe5Zm9yB5B/wz6LKbz9ozud8LZe+Y7+zvZ//Lsl8AD1A/SVx+0R77Uv5J3fuH+tNrkN32ZTDz7JfzKLyATX/lDgPMz5etfuN5dY3P1C95X8WrfP7tHX8mrvfhO3n2WeEbyF8SP8tE476znu39mPPvz71l7+ajfFflM/NSfvcl3PMOv9H065+/ax884D5/Bs787/Uk/c97Bb3guv5rpuZJXzk/+PLvKIVe5fvo5nr5Lf8t3yrM883Pjo7/TvMr0nD+j+508+539nTz98owDTqMd4ssdRzYAH+Zshuv5cLt5Dg9QXkM2lvs8cNzTj+vUkRrSV5usJW2B2K458sUVqGGKY00Jdn4ptp9k3o6VAy3WlH0lprCWOdTPfe/lfWCePU899voEuVIP9t43BiPjp3Z7070zrwNyzrDuyRaISfxc98uh9TEmTrGh49p7YG4u8PzZd+eO9Mv7xATPjqSdNg1r9h179ObeuoY/a0nm6x702bGX+BArbe1B15v5zD9pA+aZA079O+WH033PniNzX0FO8umfsKbWrIth7Z3XGgAfa2ZI2hun98e8va8Zj5FrV+cDWPe+8ZNH+z75QuZlqO3u3HRNkFqzBueuMRJi59rVOYdnzqC2GZP79gldxFVD3s9Y5pjIvFwLMYmX6x3H+wzsT/vU/bae1jn1Ha5qZrgG2nafGebLPFOPAc2dh+uEdddSA+SaMSbws3fapz7ItVMcSK3a5ZzhHk62kPcY2Ns3eTRP+0HbyKmX7idkvLwvnFW0NdgZmzzQ2tCijcP4XOe6MSDj9DOMDyPt+1ziP93P3hC39Xle8x4j/ZK0sa7ex+yTwzxZW9YDGcc1546TLuzTTuxH1o2Giemc5Vngk9qyPte6ZnPc7Yf+5nbd+eTXZN/alhxZu/sgrKlDG/dVsre5xjV+rnsGuxfCOrZTrtTomGg76T7bf7DG1MW97PFUFz5pn5zOG3asJcz1Jy7xr2JnXPs74b6lltzfPkPuDzjPvWBkHxJzQdaYuRnmyF4zTjzbm+SUw7PAZ8ZiWJ95cy3ptexd+zbWkfrsnbSu3DfmvXdCHHwT7cG8gn3H6WeFgb85k7RxzwFb5hk/857ovjJA3dkXaxLytR9MuomTPU8/B9hPcnv/6sx9J0+9PLMpHiyKolg3P4uksW6eG2TzOo6Hv8EmN8zGgjHM4ZwhXBs3fdXrHNLWQwPapg4xZ8exzq4Lu1zDNmHdeiDt1WHPgDXumYPPjIl/+3CPIcYQrq01+wCT5sT8agZ7pAbnfZ3k/alu6f5y3f3r8+HcuNyHkxZ5JLYae1+wS9+uKfPaQyFW7gFk3awzF/JYU0JM72OT84zR8bIvrY152rKWc+jaATv1Q2qhVubdS5ly5HprnPLjT1xhrp68fgZ0G7NjcJ2a0xb6LPb5wDdrAu657h4573yQOVlPe/Op+ep85Hm44rTvWTeaGBPdI0iNkBqxZ25Nzo2RNQBrDEkt9ke6n6x1f9s+590L+61WSBt7PPlY7xRD8Os+OacPOW+t9CDzsta1CmvqEfSk/dR3fa5q7nrTFjp3r5PX/Uys13NhXvuIj3EnDRmTulifwDZ9uw9cp16uc13UoL4E+9xnrjNm72XbWzs8kyf9gHX7CdZx10u1ZbyOfdLVdpL3p5y5f6ypFbKOjp96gX6kL7b2iLzmyRis5xwb5tbW+oiffW9SL6R964OO1/myxtZKHn0f0ZW94lot7knvwxRv2mP8rJlP1nvP3G/uZx7IeF2jsfvcnObuW6ImaU3kOPmCmuyfuewP/idd+OQc0JPnIHuits6lv+snXLcWNGb/ck/zTFgjtjnvM6IO6zKe9ua9Om/YZv3A3FjuV8cWepWxWet40nuLn73mXvr1vuBnvZPmhrjZv7TPNehczNXVYPdob5KrHO5n9iV7CvhmbHy16XPW57J9G+vgE/S33+TKfmgvXOc87bNOydhZK/3LuvHLefpB18m1NUDq0NZ49jzjneg8QJz0J2/uL9epnWvXp3joVHvWra17a+8fOXPfzVMvzyg4GybTAaJom5nXwtyN6Y2Q3DzIPNMGtT0x3bD07YcZ0jY3GtDnZiaThsxzlbNjTpqyb9N6xpe06TqmGMA9+3a6hqneZNrn6cxYu/EyB2QeNU/9P+2LZH8m7azpf1dbk7GvaoReP+0D9Nq0xxn7rgdCTPt80pPXk22fJ0jbvJbOhVY0J6/mSLp/nR9f1pPsMdrS/hE6Z+9Z19w1tj2kzSN7nH2ZepzxOj9kn7pn1gf272oPoGNMmqa9kNb47LnhmnuSNUDXkFqm/qR9+zZ9HroXvQ5pM/Wl64FJ50TaTXHUMuma+i7Y3uXvWri2d3c1o9Nzn7aQcaD9T8/MVA/zjJVknLucSeu1tzD5Tb0H70+1nGqU3uu2Tx3P5Em/qx40GSf70zHSbjqvoA+fyZU2YhJb2p9cJ029nxmr457oPc7nEsiZcbIPTeuD7NWkqeN1/RmztSXP6sq6uwdAX6dcU6zUlfXK3XrSWrBFC/eyL3d5kqk3aXvyk2nf+uwlmW+yaz1Z86m/2k/ryUnX1K+sq2vsfYDUcVXX3XnrXJA9mbTqO+ma4knvLdpOtq2ba+7BVQ7JXG3fOrJemOqStL3qTXOVo/Nd7adwbe47+/ZtpjrsUWsT7rkfeQ25d6ceaT9pl/a9ykN91Jnkel4Lsa/6IpNv67ZPMNlnH09aqBd6v7DFB0797P35CTz98swGJNzrA5INnDa+G8gc+6vDlI2dNqjt8wCkb260pC2fbZtxZdJATVOePhRdv7Y97FvGko4J2KiVNWzEGE1qSf/Ol/USl2sHdtM+08u0c5jPmNM9UTcj6+keAjVry7A/HROyP9N6c4pNjakLUlueLbAee4tdxs014ppHMjbXaL+DmNrd6cm+pF/X73A9r6VzTbUytMnckjVi2zmu+tf58W1bRvaYfH3vit4jc6gTfcSUrpHr1OLQJvdbpjpO+SBzct3xsobuWZ+PzN1xpGNglz2Cjpt0j/A3Zw5ztH3WA52La/sFrgN+xs+hfV7LpM9cd/2EtLG/CfVkbEfWnJzsui/AOjmzB0JdfZYS42d9k1bh2t7d1Zx7mraQccTnZIolUz35fNmDHK5xnXt2laf15p7jN/WU9a4JUlPud+qWPru5123f+h/Nk36nWiDjOYyT/WkdeUanGkW/jJuxzM89IF/2I9cg87am3k/yWTfXGTdhjTg50AX4ZJ8756O151BH6pOON/kzgDin3He6Oi8QlzX3xB5A91a6H5A9y/0S4lyto9s6HbkffQ+Ik/YO8yTUju4k60v9E9O+Ya+//cvhXmQeIVbbM4hz199pPSHXVEvqlYzVNVpT9jx1THWxThziXp23qZ/M7Rk5iJXoq65kiie9t90/1pjnEK6xh85BXO29n7km+9TBmv45st+C7SO9aa5y9P5O+5l5IWvCtuMytG/fZqqDmNyf9hgyJutZc/rc9ahrxZZ1R/qmH3DNPUBL58m+pq1gn+fgxOTbujuXe5OwztqdFq6NrS1x4a6fP4lv/S/PpgPPfZvMdTYt80wb1E1OvembB0HSlk/WHeppJg3dC669l/V2/ZOmZFrvXICNPTC3nHKkz+kapnqTaZ+zr1cYG22nPOpXU/eQPNmP7M8UM/tzV9tV7KnG1IZtruc+ZN29BplHMnb34AQx7Vvr7ZzuI/Z8SvZrInNI5zL2iSlHxu0cXKf2rqXza/8I6LyqV7AjZg/zds1d47THCb65x9aYfcj51OPMOfU4+9Q9655K9z7pGJOmq71ojc+em+5p15D9gtQy9Sc5+Rq7c3UvINchbaa+dD1X0KfUn/VMcayndcNd3wU/bBmpvWsxF9zVnLrTFjKOWBufaZtM9TDnPhDXa+i1zDlpltabvZ38pt432qghtQH5cm97r9v+pP8uT/qdYgD3T73M/nSMzH+KnWiHX/oYJ0fCHHvJfnXu3k/qoJ6+TlIXqMd5nm/onN33pG2bSVPHwz/rT1pb8qyurLt7AN1b0TZJXX2+4Wr90f1gZN4pz4mpN6kpryemfcv+oCvjZ76pj8/uVeq7O2NTPpj6lXV1jb0PkDqu6ro7b6xnLsieTFrxxW/S1dqT3tvUhl/qbN3mhKsckrnavnVkvXc82pvmKkf38Wo/JWua7JO7+qY67NG0x5B1ds25d+S96lFq5zNtW9ddHvshuZ7XYo13TL7d8+zTZJ/rXiephWvWHbl3015hQ86fxlMvzyiSQmiO8zyA2QQ22mZNG3868N1kN9AcNnbawG5yHoDcFGNZB6Qt2h7ZLDXoB8yzLvISr7VO9We9E11f1iRpw5q9FO6lj/qk/dOWta4jmfbZHmWvJ3JP9Jng/qm+3ENAi/qnmOk/nYnkKjZ1py92zN1f1wU/7VsXejLW1FPmxiZXrjO3Pwkxvd+1TLUzJ272t+toMofgb58EO/U32RvAP+vrHHf9m/J3XSfw0w6f7JmYP3sH6oDew1P/u3eCb/ZLe3O6L/p3TyBr0V7/zv/I+YDTfZj6jm32nfWpp9AaAP+rc5OxO39r5Tr3JLXYnxOs5V51v8mduaZe5BnU3/zT/qk/857I86KfuSYtGRdfdeibfTphTkbaEytryVysXdWce5q2kDWKMVg79an1QcZKfcZzDT3ZO9Zas7Ree+mZIGeuc937MpH6sj/QOcmRMdve+iau8rQf17lufzOGPvYytU46iNE9OpG9zVjkuupp6gNq0L41dW/zHJnf2pgTp2MQn7ln4K6vvd6Q/7Se+oS5GoF6Tv1RqzDX9xFd2avMk3sl3dsEW/PyydzcanTd/hmb+9mDZ/aD69aM/x3GlNZ017uusXPntbGtf+ojcfociP5J6jO32hu1us4cX/3UBWgwLvdT05QndVAT69ZtXnnkvOlLzNTGXFtJ+4xtrFM/e2+zv12zNUnmbNuJzNX2rYPru3iC3aO9Sa5y9P5OcTMvZE32Mc9H0r4N+fDXpuOhJfV0LdjmHFvPRMdyX+0Rc23zGoiZebsOYwvXaJNJR8K69q0z4V6vtda2QWuuc521YGstfDJXy0kHYJNxAHv7+ZN46uUZUBzFMPJAuTmO3GSal7bgQXFTHNm4XsPe9emwMM8m5wHITemDAGnbtTA8CIl22RNjiLn6fj8own1jtR/X3oe7g8Za7oNkjt6X9AftvM/niWmfgfsZh0Ffsm8M+5F52jfryTU1py39ujov3R/m2Ew1wCk25N4QkxjWA8ZmqNvzl75e59nMNbiKrU3Dmj3CJu08o5lz0gG9Zwzh2hxibIa9znsO66GW3FdGamDeOdTKaN1TfvBerrWu3F96nj0T7k33jUUtjDxTnkXX+57DOnu/IfcBndhkX5i7Bnxm/enPSN+uyVr4bL/WJVPfu79T32TqUfvn2lRf7l/WAFxnLbk/0HUyhOvsF1CLdl6bK3WrMesjN/fth2tN+jhaB7Qdcc3LZ/YFMk73mPvdG5hyCPHzPp/CtblYu6o59zRtgfvmsM+A1kmvcF56nbnniE/jch8NroFrjEmztF77mlozVu+JpB6G/YBcs6dpS/6M2/ap/5k8Xfd0ZiD9upfZn44H7q+xmtx/hnE7FjnTLveeecYnpv3qOL2f5MtY2jvcZ3y857Vr5Mo+d87u+4TrDuO1PmBun6T7Y/2Q2vP+s7rSd3oOurdJ5iIOdtbofjG06fq8b/ysyevTfqRf7y/jVHvmYGStnaNx3zJG2mc/sCOeNeOj3qT1eC76vEHrs7d9lgTbjgvdr64hbaczkTqsCx/jde+9z8A3SY3EyZ6x1vbYGV9tDu6fepGaofvLunHcEzE2dH8mMlfbtw44nYGG+4/2pjnl6P3Nnqoz80LXxFwfh/Hat7GO7H/bE8O1zAvcI8ZpPevGjnV7xBpDtGNwP/ubOaitz0/2jZFx2xbyHNi/E/bG2lq3ue05MHdkHZD7xRqxWksO+4VNx8r1n8TTL8/+BnqzpoMJp/sNNlcP9/LnwZfQ7vmy/Ex+6g/k5TX8RW353dz9sv8I0y/izP0lfvndTPv72+Hc9x/nfzv9h/yyPMOr3xN/wu+KP+Xn3vQS7rd+5+3Ls+KZzX3k5dmjL9iWP4t9ebYsP5c/4Rei5X+z+/pn8I4/mKcY+3P5z2Ffnv0dvOO7YPl7+dtfnqH9p3ynTO9Dfuv3+L48G+AHGBucY2I6CA1f+n/aD/jlnv0lfVl+Lnxv70uWPwt/bi+/H/bxHT8/+TlMLMdP+F/fl/ewL8/+Dvbl2fIKf/vLs58G+5E/k3/r992+PFuWZVmWZVmWZVmWZVmWA/vybFmWZVmWZVmWZVmWZVkO7MuzZVmWZVmWZVmWZVmWZTmwL8+WZVmWZVmWZVmWZVmW5cC+PFuWZVmWZVmWZVmWZVmWA0+9PHvkX5f8DfzjH//4v//Sw/4rLt8Dvf/J/4KJZ4TPd/KuZ+hPeRaXez5jr3/Lvwb7078n3s1P+NfW+Jep3vWvEv7Wfynt7l/oemePEnrFmWfws+erflf5Ld8H7+RvrPmj7O8b/80z32fP2C7/zT6Tv5tXzvzu/c/ls37f+c289eUZDb76hTP5zh/GP+2HWuvxF+Y/+YuE+j7zj+K7P37u+OjLs7tzfbfOOXjkj+fPfn5e7d9P4qfU8sz3Y/LqXk/fd7/lFxXqfuR7glr6uWHedX8lnDv0Ox4h63jm50DbTv14FM7ou35Rms7ed0KPHqnt7jvjnT2S6WfOu/p3p/eV74OftscT036+UnPy2T+LfwLP1Njn4Znvse/kke/QZ876M7ZfhfuYY/pe4FlJG38G05O8z3hnje96Jl9l+i6eoHfY3f0sMN5dz9qOkbF7PXt16h120+9Q7uVdjc/wypn/6N73WWVcxZl+FsBnnj3i9nfJb+Lu94ev4LRv38W3/Zdn74z1LD/hICSvfOH8Vtj76Qv9Xbz6oPlD6tkfLHfn+l3n/rOfn5/2RfUKv72WV/d6+n75Kb+k3kHdj3xP/LRfTtCTe0YNj/zMeVcdr8R558/H3/qz7e474509kuk5f1eeuzivfB/8hj2e9vNd34Gf/bP4J/BMjb/1mW+m79BnavuJfeh99Pdc7gs197Oiz7t+Pp141zP5Ko/8/s+63yt339HaSs+l8zq3J3kNuU+n3uGT+/uZvHLmP7r33X97dtLhnjWfefaI+5nPzWfzyBn/bE779l186OUZB4FPRhbTD472DtfS3wE0Bxtics+D7JyR+Vhnjo/rucGdh4eKA5z3/FLBL++bG8iRsYhDTnwyHvczTsboXpg3a2PYo7SBrLHXfOhzfQJt3b+2zdiZsx987zOy50n3lP4I86wh+2AuvwTTDx/uiT4MdXSvsubcr7wPqUHtmTtJW+P0HjAa9aetew69R10LA9+7ONC+gi99sMY7v9ST99OPa+Jlf6+eB+ysIe2l19o365a0Jy+cauGaHJJ999yZo+87zAGphzGdG7TYs94DRvYzsReZI/cEMo62gF3eN0f3kHHibq+6L6kNXdbtevZNHcI19wT73CfWjGMtXbv+6MhcXW+uEYt5xu/zkb53GOtE9iPtruq/0+i8tWLPvT4zxLOHiX3LPLnf5Mj4qSHX8D/lgKs40v2ArOUqBnP33Bh8ck+Io2/2xxxod517Yo+Ea+0Y0/Mv2Vdz9tnkftoxrC01MZKOAx0ndYt9SburPbeH6Mz7aLN3YtyEufVc9e6UFybNE90vtd35X+WW9mfoJ34/Wi+gwX1w3ZG9SzKOttSQtJ7c69wb163J2Nl77BlwqqnjZGyG/lxn/b0nuXa3L5nj1CuZ6mKuXsg6WUNLn0n7rG1qSO1JxgV76HDtWY0dJ+3Qlb3LmKBvYr+BuvtMJdhdrcOUI/2s15H6U0v3b+oT9sbJs3CVIyG+Nurr/jK6jwl58zlrpp6d+jzVaB9cQ99E9i45+fQ+6c89xxVpd9qzfo6SXMOn9XPv5JtM/b/qFbZ5VuTUvwn81ZWx8j6DGroHue9ce781pV/6dLwT9sCRtVlrrie5hi5G91h6nxj403vyqNdz4blL2yTXzNk5sld53xyAL3P3pPO8yodenqVA5lmga9rm4U1b1xObnEUSL+e5zucU0y8erjO/9EEwr7R2m99faGnj3PrVBvj14c85PvpJx057Y6uHNXMBejseWJcY1zy5jsbsEXbOJ71N1g/MswbWsr58GDJ+5oVeswdqd45PxoTuC3Nj85n6WMt4CTGoR7Bz3j1uXFcH8Znbi9TdPcxePBIn68m47TuR9tJ7wdy6iZX5nZtjqoW5/cVOvV2Lc231TbjnuvU5n2rJ+JA25pt8et+N0fEmqNF+qNG5OacYbQvM3Qs+mYv2xsq80j2k1raRR/Yq+8KasdSm1taGbfpybWxIWzR63f1qP8DevKxjbw2tG70ZD7+uUd9H0Kc1AbHVBdikzlP9Vxoh1zrOVEPaJ/Qtbcnrs8C9jDtpsKfEZu5ZSO7iiLpTJ3bkeERLx9QX0OU1pHZiTbWoYzpbwrzzCn7Zj4xjjiTXoWtk7t7o776hQ9+O0xAzc6PRPL0Hzs2DbdbUdRhL/1y/6t1d3tbcvU2yT3Llf5c76Xohfa0p+++6cbERbKc6tLU/kLb2Uo0dG7ucp722+gL2xu4a89o4kn7Cuv1gLWto3axlvNwXbNP3EbC3ZjRkzyDXU+eUC7+0YU9PerA1j/3TD5h7Jh7V6D4Zp/eNXuW8UYc4T//M20w9mSCm9QBxrTXzY5Pz7EP2D6Zacz1z5PUJ1tOG3M471xV3uVjDJum6ZcqbfSAO63mOJHuXnOz7LOCfc3Jlf5PsFTCH1IqW9M94fe6IxVz9zI0JUw+F+6lFWqOcYmE/9a+hhrRL3Une5zPrge5v1oF97gX3ucc49bRJ/46HlpxnHM+gZ0bfqZdTXO3c49TXsfu84+/1dEZ63zIfMEcTcB9/5+/mQy/PkiyIJtmovJa0vYt1gnWbRVNoVsLcjSG+tknGgGy4pE3bQ9c3acmNT7r2qVesZx1eS2pu/Vyf+pj90c/a+Gwdkhr57FqbqWenmro+rrkHxMhcUy8k1/DLHvRDCrln9kIm+xNZa2qfmNbxN3fq7hpyD+7iXNVzpxE69+STNqkNsrdifrjS17mBOfehfSeIhWaY4uU6pE1qkamerBl79Z1I+7v9S+56P/Uj+5V5pX247h7Js3uFrb2a1lPbpENfIE/uU5K+7QeZJ68l+9I9ssa8Tp2PgiZ8W1uSua/qv9IIaXvXj2ldulfEPNnm2ZxituYTGadBjzGu7Hot+yHoO+1j1s0n8yTXT9cy5c7nRrJnU20du/VnzKteTxqTq7j44Z9kvCkv8azf2Nrzqf1V7+7ytmau216mWFf+d7mTad+oT1uuMzb25IYpD7auJ7knkraTvtybvBZ7MMVO+6lGad8pD+ueh7yW3Iu8Bq7tEdet8w56oh6uiWHP1C6pLe2ka2v/JG3bD3LvH9WYPpL7Pp2BxH3MkfHu/O1/jsmeWoyr/mnPei33vnuWtu0H2TNyZ12PkPmm+CfuesZaazk9T51Xu3xeiMe9vp+9S9pOWkP7cz31sP2S3rMk+zDZZf7WcrUfp/6f7mf/ekz9u2PKQ23ZO+J6NmGqJ21O2htsMs+Jzne111PMk562zX2dzskzsQF/z2773sWfcr2Tl1+eZdOzcXx2Q/JwPNpYwC6HcTOe9KHQR11AjtSGjxskWUvbQ67DpIW8ufFqcUjHgvTlur80UlPXPGkR8uBHPGLwqS3zjMP91Jsaufb+BLHS15E15fU0IB/6rgv/9sl+o0GM08N4fOoLmXei47gXajoxredepm7qTVs0XuXJOL13Duq50wipA/TpoU2f4ekMYk8cYC3PGrCOPnJnDkfW1r6TPnN1LZDrkDbT3rsXPbLm6V6SPVJvkvuXTLboUS/9yFogc+W1dA+57v2Su73q2Kl36j321nmngzjW5r7k0HfSn/3kumtIbd2jPgOZ25jPQJ7Ux7XxGOa+qv9OY9pO/ch72Zum13I/gTXmOYD49lNac3KK06TujncVg2v7IcQhnrSvdfM51eJ69ojrjsPo3HmGclhb9xl6L7BtfwaxU1/TcZruCxgXv87HMF7vCagFf3LzaZ3MzXXVu7u8rTnPSYMPuZIr/7vcybRvxDKfMfm0n/Yrr2WKB/hyn0/B1vjZV8m6p33SZ4qd9q0JH+Y59J3ysE4MrzMPoMPeXu0LZG5jXtE9Ijef3CeW/YGM2Xmha5v6JmnLZ5+djP+oRmJYew5jY9d5EuJhn+Bj/Dv/qScTmYd4xgdipHaG/SM263DVa697pDZy9r2GtfQ3X+a6465nXT/Yg2aqy/PYGMP17F1yitFnof25nnqH36mnvWfugcM+YNM9y/xcp59j2o9T/4kx3Z/2AzL/Ha0r89jX1Nq9nPaZoQ36TlpOPW3wTzuGmrrW1EctuYdw6rE5hBja9fkC1lKPo31ycA+wyVonW4Y2bf9ufvx/eZabAaw7zw2XPhRCLu9nDJh80qbtoeubtJCTOlnLWrv2qVf69rWk5tY/aRHX+LQm5j7MQs2padII3MO2mXqW3NWXGItcxlRv+uUcu9SlvV8eTffwyh7brC1rJT9+J6b19E/d6MHWkfXcxel6kjuNkDrgzqfPh+cswZ84cNXvzt2cfI0NOZ/iESPt02ba+6meE/hOvc8eTf3M/Usm29Tb/YCM1XsD7XNVX9ve7VXGmtZTG9dXOsjjPnVfU1f7QefxWrIv3aPpDID38+w8Qu4hWjJX5r6q/05j2k79AG3Sr+lepXbieg291jlbs1zFmWANG+LzCXcx9Enwx8/rrDPr5pN5kuun6yt6v5qpBx079TenXsOdxo6bWvHD/8SUl1jGNC9z48qVrru8rdmcE1OsK/+73Mm0b9bJmnHoETmYey6nPKc6ck8kbYnTvcy9mfYpe9Cx0z5r9Frb1jXlYd2a81pSR17DqR/cV9Md5jQOfWKgM3Oltilv19a1J2nbftB7/4jG9mmmM5AQv3uW9/Cdei2nvZjADns0qd9cp7OjD1i7pG37XUH+7j30fa6dPxv/qudTz077+ExeyH5NOq7i9VnIWDDphukMSfaQz6wxa047yfyt5YqrutHanHr/aE7sMl/n73XoXt7t81QTXPU0eeY5g9Q3xTzpwY+4jvSbzslJL6gx9yzn7TvFT65yvYMPvTzLQ8/cTcgHQttuhLa9mTAVm5usj5uYGy59KCTvk8MYwDVxRe1qa3vIWmHSQgxi9Rp+mW+qW1/APv2Jl/5d86QlwZd8GZ+RGrpmfLJembRDa2y6vimGWA8+7kmfH/MZc+oBOaYagPtp3/kS1ogP6rBXratBH+tJ9jr7iabcg+SROF2/TL7N1D/mJz1ozd5O/uR0f1hLDfhatz3UtsHX/kP3nLX0n7TkWdC/8xtPuJd5T7Q+yR7d7V+ibfY3teCTsbRXP+vWJq1x6pFwP+NPe5WxsLcOtbne2jIWsJY6mLuPeW2cjptkP7Fj3bzqNl7uDbiufaKfOY2RkDvvE9u6UhcQw9y9D89oTFu1NeQmfva8aX0Zq/WhxzX1uCf2PDXLVZwJ1rFPn7sYXOceAPbqy2u1P3pus0fYZN4r8Jv6AdOe9V5wnTUn6lAjc33JecoLxMzc2HpG7E33UsihbYIP9/VTQ9pe9e4ub+4fcH3Vm1678r/LnWhr34U6GXlOqD/r1Td1oCH3XLTN/qUtMVKH9tn/nGsvGQsb1vDJeV8DPszNyzw1Auupwz7DpCP7wXXaS+roWhvPXdbDnLjqhoyR8QV/Y4B5M4akrbFSH/OsE9s7jXd1Yj+dHTnVhJ+wrgax/6e9mEAHtpmv8/fZwd6e8Jm2aEzb7NUV2Ex23Stipx3zU5+TqefcY4B7lnvdc9HWGhPsU5+9VGP3ElJH03uRvQeuT3uNX9asXfY6rwEbtRA7tWLH3PzEPuVuiNn9J1bmTrCdepL128uJtHO/zH/S3b0GNFxpTHvm5LzqadL5jGe/swbgWt2nc8Vng5bpPkw12y9jJ66pEU1pmxqF+Sk/96fevIunX54plqIYuZG9sRbvyM0CCuO+DZmKdQMcuVmnZnJ/8hNydMNZT3s3EE72XWtrIY4bb60Mc4mHhmEervWF9Gck1iyTlsRYgj3zjJGaGFkvsXPtBLWkXdpyfVUf82S6l/FZQ1fGdC33qbWf1jw/eQ7ENQcx8nxYy7QH+ibY689n1pl5GOq9iwPYpq96Jt8J/bJH3nOYD5u0u3seWMM3YyXdY0b65lmFjPXIWejzTTz77lrvffvo11qzD0n2SJ+k90+w7X51DuauMVJ76jZ+93DaL+ncjKTrzxq4pi6G67136ds6uOc+sqYdNsTMWNxjzX3sfnYNxoXcG8gzkHkZxrTujCN9VrKmXsvcV/VfaYS0he4HWEv2rem+WaewzpyBnlzLXhknNSdXcRo1pC64isF17w09sXZjpr/x1Z3xs2fWJlxnLMYJ98Vhf7rP0HnAOh15XlJH3s9ap723L9owku4Vw97meU6t9k6M3/mveneVN/cSuM6aG/3t953/Ve7GWtPfurpP5pfO0/st+me/yJt0L1MveRlonNZTBzbEUqtrwn1tvfZ7aDoPXGcu++VIrvYl8zKMqT41NMRgPeMy7/5lTLBX2pHfnoC1TnnbVg2O1AKParTWHGrG9nR+YPK1t4l1O4yPtsl+wt5kD4C5cb22f8TO+vOc2J/sdes0V9476VWfA9/Umjon0tdh79Gd+9Z9P+2RmrLGJPvBcF+EuLmeGho1Sff+aq+7d+roHqYN91NP9hfdrGX+XGectHRPGBmnMVeT9dvHid5LdLqfxMi11Oxa5m777F3Wnz5tP9UC6e+15yprhd7rPEf4Mqyx0S7toc+XdP8Ynp/MS11ocg1cMwd4z6FOPk+9eQdPvTxbluXr4MHvLyy+HPLL5LfSX97Lz+WVvfrsH2DLc/iLy+mX82VZfiZ3f1jf4R9BfyJ/cm3Lsiw/kT/5b9Q79uXZsvxQ+qXFq788/yT25dnvYV+e/TnsfizL72Rfns3Yl2VZluXr+JP/Rr1jX54tyw/FL6Icf8ob/X159nvYl2d/Duxl/y+Fy7L8fF79w2T/66xlWZblXfzJf6PesS/PlmVZlmVZlmVZlmVZluXAvjxblmVZlmVZlmVZlmVZlgP78mxZlmVZlmVZlmVZlmVZDuzLs2VZlmVZlmVZlmVZlmU5sC/PlmVZlmVZlmVZlmVZluXAvjz7y/nov6T36r/8tHyMn/qvF77zX1nhTBKPz9/IT3k29l+6fJ3t4f/mrifvfn75XiEe4zf9S6H8XP2t32HL6/S55Zn5TQLE27oAAP/0SURBVOf3J7Hfw98H32Ff+S+j778KuyzLT+epl2fTP0s6fclxL2384uUz7zPe9SX56C+q/mLvOP2B21pPPzymmvIlQq+b7/QHtr9wTdCrd/8y/tEfjCf9j3I6Iw1r/VIG23f3IfloT95B9yUHv0De/RKJ9meeKeIR+xmmPwKI0fv0EXpvmRP7I+fso3+svLr/H3027vb2Wd4d77P56H4lnP1nzn8y7dtP6eFXnA1qf6T/V1o+47v52XPxrP1nkb3w5/o7viObn1Lvu6EmevZOXtmDZ38W9b78pn1CJ3rfwbO/k0xc6Xn0e+sOn9EE3e/4PvNnyyu/V3wFU59f/X2oIUf3OXnlZ/gzUOfdGZ/OxCt8VW3P0nv87HfdTwPt7/hOWJYTH3p5lg8U83zo+DLqHzbM8cHuHT+IJh6JzfojD1T/otvzpPPml45+9otPvzi5zjXR56tAe+7fo5z0P8LVGWnI0X3/zHMEH+3Ju6FPfV6nX26+mknXtE8f4Z31TTof4dX9/+iz8e69/Qln5Rk+ul/JK7+cTvv2U3r4k87Gle9n9OvZ55H86PhuPvvnlPyUen8D7/o59Qh9bn/TPn3Gc/wKX6Hnq3/3/olMff7q34d/0gumd5+Jn1Rb8tV7vCy/nZdfnuUvBDx8V180V79M6us4/eGZNublM+9POYj/6A/f6QsO3+lLb6rJLyJrmph6CVdf1vmDTf/s21V9xnWYt780iXGKl2v2PPW7xjj9gLjqyQS2/csuMU7nqLFPDmvtfjDalqG9uh2tKdf0gbzveX0U+t0+ngH6O+Vrn7v8+GYvM+7UY+5NMbnOHrUvdq4x8txI5mbg088DcTMP5JxB7JPOpDVBzhnEbg3QfT49G1yzllBnPx9de/p0LSf6/HbuPvPUJt1X9y/ryj3rXJmHOMyzpuzVM/vFtfZq6tzWkVoZ9njqS3P6PrCHWYv5JLVnHxI1ZB7rke6LOh89G3kfX/yyJ+o+xSNW1pa+HTvn0nHVf6oL8GFuHfQnST+GZyV1cm0vsx8MYt89v/gzV/9Jd2tLslfEgdTl/vMJ2Hd8yB5mvjw3uTbVC+br+xMnu4yd93ufBU34YOuavZDsE9eCD7au05vsn+jL6LXU23m7Hwx72L1tX9FOyDftIeQ9BvmpzT7ymfUDdmqC7FXWSk7Wch9yfyB9s57cG4bnMcm4jNSZPWYINmlHDOd8pr6Mnz5X+9D9ynX3AbAzt3Fck6zBmL2PDOi8p/3OmnKvEtbcX+yJnVpy7xNryhzcA+8n6GWdeMTnGh/tus/2J+MzrNv+5pr4XLmevUr77Am2OU893J9qSsiRejzD3M84ifcZp97how33u2aGtK1wTfxcd19TX/slp9iQa+oTrvMMoSP3w3PgkLzHIK57krTNRPfMXkP3Rq1p75CP9Bm4r8b+7vd+nyMGENt5xsz9y74ufycvvTxz7gHj0F0dKg4qh3qiD+oEvubGNrVcxQa05YPGyIcxoYZ86OFU25SXuQ+ouZrupVjXBJrUoH9qYm7eRFv7y6e1p1bupX/G84tKyMu6+lnLnmXc5NTHE6lbiJtarsBf8Mu5dG2tvc9a79FUu5/t4/wR6FPGBebEUV/XlD702n0+kb3suk5MuvAzDmRPWmPmbPDJ8zH1ujUyx66ZdIrPxLQf5LC/MPUlY/OZ9bBm7CnPSW/XDsTNPeT61Dvuq8m8xnNu3taFL3Nxbh/yudU3e5Q63W+12D9zcf3ofmHb9XJPzCVoyH4B66n1lL97AuhJ/86H5sw31QDGzlqmnplbe/MS0/7LVe473VM89GhPXK/hTov0mnlPdZGH+bQfkrqg51xnX7MP4PlL0kaNk4+6pxhCDVkz1/ilLus2HjbTXA18pm/Wl2uQtQixskfMpx6jPc+QEDPvm69zM8cW7JF+1mxe7rcm58Rpzdk/YD3rJK+5U8cVqQfUnPc6j2graMv51LOsh3XjTnpTB3FynbmxiZka1eVZal+uWdNPur/JpA/brI9r/d1rYnafiJN1Z05iYK+P9QPz9FMP/t4H5vaZ++qArpkYWUNqa92QeV23z8RmffKbwMb60JBz4mRfEmtqnXx2bveBT9eyXtfNm/aQ9Qq6Mkf2UP/24Z56gXVt6FvWiq37NWluiIONmgH71MDcGHmd5P2pbuj+AnbdP+fEyzlxs9aTFrmLnRp7X9IWsib6m3m5n3NiuQdAnIzNeu5n1iT44+O+qN+45GuNqcOc+t/1Iufd56yHOKlduN/5mGubMYk11bz8vXzo5VmOPFAc6HwgGx+uHB7UvH4UfHx47g43ung4pB/sZHrYmKe/dF7siJv4UOZ98/vgil8gE6lh8qfGqYcn7YD2qQeQfWi7zD9pPuW8OyMNcadxtdcnpp55z3MEXeukWZur/Wo6zx3Zf5n6mjWlD5rv+pTn11ruNE662o91e/aIvXR9apLeG2C948OUV9z3jgWdozVAxm77Pmdpm/1u7mqHji2Tbcbr2HBVQ5954qt7ipV1TTUyJwag07xJ6hFs9ZvofrTuSUvbyNTbqVZtJvvT/t7ZTrWnztZxF+9KN0zr+BJjIvVNvtJr6SdZV16faF09z7qhc07PRtq0P0y6Tv0h9nRGM27vV2vsvmk/0fV0rEfrAe61bWtNugdpe+rz1DNI3V0/ZB1TTZkP/849gU3u1dSXSQt0fd0LrtOv1+/qTW2tM3NPvWB+8pXMLyfb1pf5pc8Juphf1d1rcrcPXuPfNWTM1g1qbL2QvZxqzHiTRtBv6mOSNh1LbRNTTcztw6n+u3okY03rvWdca3PXU0ktuT7ZnvosqVeyt5D5iNU5IPMQr3sFUw+b7E9r733t9Tsy9lWN0OvTXkqvZR7I2I/0AKZ9yXqn2jtv15A80+e0RdfUh9bbPcmYxOI6z/nyd/PSf3kGHGAOqtf9cCQcQG0niM04xfAhzuGDdhd70jY97DDdx3d6AH2ocpwghutTL+Hqiyof7tNedI2A33Qf8ksGiJnDPmCXX2qZf9oXxtSvk8YTxMm8cLfXybQ/2TM0tp7uCesdg4EN2k5apr50LVdM5zDPgGTc9kntE93L1Jw9SCZdqQFSJ5/GzDH1outTj/TeiDFzLyediWeYkXadozVAxsY+a8lnA7LHV5qm2nNvhNjdu8k243FtrTmyhqyZPmYvswf45BrketYrHd/8d/uFTddKHP0d9rp1T7aM1g+9b5A9FGzQpH2Pac+m2Lln5Mj+QOZuHXe5r3TDtH7aIwc+MPlKr3F9VVfv10Tr6jnX1g3EVivk2ZS0aX9AU9fP6FqA+7mvknF7/1tj963tWVeDQzoWeduWcepz1grmnqAebXPgc9dnaD/Xun7I/nHd61c98l7Dms8AUHvqg8ybdH3YYCvt1+vZi6ne1GYdPWDSl7mwm+onX8djZD+k9WHTOaH9sWm7rJu1Kd/dPrCm3uwpYOO9q756XnqYAxvmScabNIq+jNYnrFk7sRjSZzmZakotuZ69ONWjzhxTLMmYwLU9m3Sz3jHSLv0n2+wNdmrUjk/1ijY9hHjTPfNA9sZ6ph5aSw770zGzbuj15ip2xoHWxrXnC3ovuTYmI9d6jzM21+7XFcTLGJAaptpZ8545rfGqFx1LW327HmvPOriX56j71TGJp47s8/J38vLLs7zn4TrB+iMPITHy4IN58tDm/C52PxjQD4+cHvLJ9tGaoPvX9cBVvKyhY8GkG6bahVz2muusMWtOO8j8fuk9AjEetYVne5Soyx51z05autZTX+FUu7lSe8/vmM7ctJcZd/IB9E9n4NTL7l0y5ejaUudJ00TXpw7pvWmwdf3RvL1Xp7OeZOyTffbO+H0/uasdptgw2Wa8jt3cnfmMP8XC13OU19LxhZjez54K6+4LdA+7H6170nJi6u1Uq5om+xOTbWqbas9aWsdd7ivdMK3nHnGdelLf5Cu9ln6SdeX1iT47xMx573HntFdJ2rQ/PKJLsq9Jxu39ao3dt7QnTur3GZCONdXzCNRLrNaa9F4krQtSG76pM9e6fsg6ppqmfECsU/3Y515N+zxpgc7XvWiNvZ71cr9zpLbWmUy9yFwn38x/R/ega4c+J/qgJfNk3u6J3O2D1+rI+jJm+oj2V+caphoz3qSxMcaUI3V3rCttU03MuQ/6tv67eiam9d6zPH+T7lyX1JLrk+1dn7N2sf47iGt9pzzEVtPUQ+bZD2ydd8zuzymnXMXuGlsbtrmee0nO3Nfe58wDGXvqwcS0L1nvVDs+xHakhp4/0+euR8inX+vtnnRMIS73l7+bl1+eceA4qMJ1HkBgjg+HLm1PTAe/c3uA/bK4e8Bdb3vjce2DZGzX2ja5qomHNOsgPnGEvrRv6mjy4e5+QH+hyFS7dtnrvDa+WrBPrVxnfuYn3Q22pzPSpG7pnnN9VbfYf/NwnfsjaMlajDPpA9bSHj32Tx/yMLeW7udE6wDm3buMO/nA5AfdS2n9Cdq736kBMp+1P0Lr7D1E67RnkuuTzhN3PWTduNajTe8l16xn74jJ/WkPhLgZB5hnDVyfYqQm+6at+5l7lJAn+9q9y30wVtrjb+5THWkveb9zQmtOHUBO5vaaefentV7R+U7xtGGtNU/Ys4zVPcs6er+mnl7lvtM9xcu9yGu1qHWKLb12V9e0501qAewzB/GylikmNsZQU/a+e4G+1H0FWlIP1/hlXOs2Hjbmh+5b2rc+amNN7up9lNRAvoxpfmy6V2LPkqwTPzVZn2tdP3TdaQ/Yd93QfklqADV7HuHUu66vY3XeXs9e9PlyT9XBvPshnQcyF37py7XnKPVfccqR/U6NeV67NmysG5+Myxx7fawfmFtTng+us46sPe0k47KWNSRZg2Q8++c6c+uSKYakDjSkjis/67VGe5W29KD3R7vEPNnnhBy5P5D9hbQ56eZe9ib7Pvkbn0/mpz0CYnXfse99n8j9xGfKc1cfc/tnj9XfMds/809cxcYvfVljCGvmNu+pVurLWFxnT80tXOe6/UncO2tVg/W0Bkj7Jn27Fx3LXMZCn7ZJ+nXNvTcdU7I3XfPy9/Chl2c9Gg5grnuI+ZweOg+jox8w4XBrQw5i+XABc9cm0p+Rvsz7QTrZJqeaJGMwmu5VamhYs7bpwe4vlMSH3CH5JTPtQ+qxvwxtM79rjqtaTmekYa173z3n+lQ3983hNZq7Hww15Jq5J3trdy8c+uQZ6vOKlqxhAp/uYZ4ByZzpk/vFmMhepl6G/WjI1TZcqwFaZ8dmTLSfuQStqSu1MPIcTDqFefrZM8g1a8p76CNP+mSvzZvPhv6tozFG1uE9Ru99kvXap6mXOayv+0r+qZfSsbp/nikxfvvd7RfXahR80p/P6VlUUz+fjKw1ydjQ5xFYS02594ysSdRAPO06bq4xum7vZ/xT7kd0t0+egdwLbeznFFumtau6iJv1TKQuyXisYSOpXT8+vYe+rKf9JX0c+UwnuQ9TXPdffzRoB923yd74aOdTpnr1z+FakroZSd5PX/M7rFEdSdb57JnK/kHXlOcm+8Owbw152oY86Tv1Cbo+tKVt6+317AVkH7mPPTmka7I/nQc6F/OMLVm/44Tr2ef0y/0iX9fmeteddWVs9Gf8rAf/zMe1Pcja2w6IlX3N3jCmc2Tsjsdcv7TxHiN1J6ypg5yZ17M9nVs1qG3KoYass8+reD9H+nlPfdlf4NraT7q937Eg/YG5dtRILWnfaNNkf4wF5Mr7knvQvlmPa2pOvdxj3f5kTOj+ZF+mGq5ig2sMbaV7zro9gFxDY65lXs5Cn52Onecl8RxOdt0byLztk2vP9hl7bY1hHCFe7gHX2ZOMSa6M0xrNu/w9PPXybFmWZXkefxnZH7J/J/mL2LIsy7I8Qv9RP+Ef8cvfg79T/lam34k4x/mCa1l+KvvybFmW5ZN55Bfg5c9lX54ty7Isz/LI7w7Tf9Wz/Nn89pdnk/79PXn5LezLs2VZlk+G/zWNXwyWv5N9ebYsy7I8yyMvFPjZ4v9Nbfk7+O0vz4CzTQ2O/a/Olt/CvjxblmVZlmVZlmVZlmVZlgP78mxZlmVZlmVZlmVZlmVZDuzLs2VZlmVZlmVZlmVZlmU5sC/PlmVZlmVZlmVZlmVZluXAvjxblmVZlmVZlmVZlmVZlgP78mxZlmVZlmVZlmVZlmVZDuzLs2VZlmVZlmVZlmVZlmU5sC/PlmVZlmVZlmVZlmVZluXAvjxblmVZlmVZlmVZlmVZlgP78mxZlmVZlmVZlmVZlmVZDuzLs2VZlmVZlmVZlmVZlmU5sC/PlmVZlmVZlmVZlmVZluXAvjxblmVZlmVZlmVZlmVZlgP78mxZlmVZlmVZlmVZlmVZDuzLs2VZlmVZlmVZlmVZlmU5sC/PlmVZlmVZlmVZlmVZluXAvjxblmVZlmVZlmVZlmVZlgP78mxZlmVZlmVZlmVZlmVZDuzLs2VZlmVZlmVZlmVZlmU5sC/PlmVZlmVZlmVZlmVZluXAvjxblmVZlmVZlmVZlmVZlgP78mxZlmVZlmVZlmVZlmVZDvy1L8/+5V/+5T//6Z/+6T//8Y9//M+dP4f/+I//+K/alsehZ//8z//8P7NrsMMe/u3f/u0///Vf//W/rv90qJXnZlk+E84YZ+0n8e///u8Pfz/8NPbnwbIsy7Isy7K8zlMvz/gDgl/C82WBL6F+2h87d7z68kz/adCnj0Jcxitc/bH0jvhCDl8iAWfglPcdnF5U5cusj/LoiyHOCzV6bvD5yrPfPf9K7nrEPvyJLxIfPRtXTDHYy688Oz+R6aXUR56pz+5l6vQ74JXv+RM8P+9+hvbl2bIsy7Isy7K8zksvz/hjhfmrf1h+B2hG+zv+yzP+qPqMP6Q+ylf9sUSOr3yRM/1R7R+yr8KZfuSPb+rNP/a5/qoevKvWj0J/fuOz/irvqPtv7d0d73p59tlMOj+DfXm2LMuyLMuyLD+TD7888xfy/oNCG4d/BPEHEfN8WYUv93rNGPkHFPPMxTzH5MunPur1Xud0zrjKO8E6eRv6ZEyGL1nUJmqG/uOp+5nk/dTYfyxRm+sZHzvuq4eRuYG5a8b0JU4OYqE1dbSd9XdN7oH2Uy+B2MaQzEmduXdTH8zZe0CMzDvVDfgRB9SrfkiftG3UlrZqT50MtKjXkXHRPt2H9Emd6UNse2ieCdaIn71RM7CW897nXIOsM8+dGhy5L/h03KzLPXHkeTn1iXzkTz3m7HOgn+fF+5K21nsXQ16pm3XjNvpm/dmXPotXeclJPWjNeNxP/Rmj98S+dL3EA3JO8YW5mvTh05z4nvYTWNNvIv2wBfzThzV7+Gw/ut/GybwMc5/6N5E51Ws+e8YwtmRuruWul10LI/3zfudclmVZlmVZlt/Eh1+e+YdC/lHjur/c+4s8v2D3mr90E0s7fynnHnN/CfePB3/55jr/kFELmIfhHyWQPmlDbOfmJ691pd8J1vUVeyTmMC5rWY9aued9e6QPMewf970GNNsv/YBY+cfMFN+5fVYL8bMG5hkrbQF9ac+6fSG2vu0n6rHeRG1N1pPXkPPsD6CzazFv23Jtr4nnNXq7XtfU6zyxTnvg2eiedD+6PugcGSfXuGdNefYAO+fYM59wzT1Vn/myT9akdvuhL/m6x9h0/ilHxu04mQMb1/jMmpmrtetSu7CeOYAepg1wT13qdn6KYc5X6+a644u+xspcxMs15+bpvEDu9HFuf7t/XFsnpC/38xmCztm1stY+Uy+dtx7itb90Lq7R0TqzBut/pB/EyjhozTk++gm+1gKZK+k6ic09bFMPGjIG9zu+87tetm3WwjX3hHnmWZZlWZZlWZbfxIdenjnyF2XoP3r8Jd1f2tPHX8r5Bb7tiGMsMC+f/cs85D1t8w8Q7+Uv8qlVf+59hOmPAuL1HzhpZ83cS61cO8/rhBjde/9Aymt8u6aMmT6CvRq7LjXzCVxnjalr0ij45V48AvHwm4ax+Mx6WUOfdaobTn2YesJ86knm47rr7f4JPuaG7it4L/uLX/at6806e03sY9JxT0wx0/d0Ldnzrk2mnl3FJYZ9x6/3AKb+pi3xiJuk/bR+2tska7yLMcV7tO472hfUNum6ygu5jzD13f5Na+k/rd/Vmn0V1u3fVFPu5xVTbGidafdMPxpisCaPxGobmfYKOgdga7+ajHPVS0bWlXmmnFOsZVmWZVmWZfktfPi/PGNwnb+s84sx93r4i74+/GLNHwT5R0HOtfFTPyAf1/mLf95LjeK9Sau/+Kf2/mPlDuxTD2RsIUdqsK60457a+Ux7IVf/EZJ/yNg7RvYBMv70B05qpC7j5FAv18QQdNm7SWNirNZ3Ak2TbWrg0/zYm5/r3tPcs7ZVm0O77DFkr7hOfW2bZEzIvglzYwt+2W9yci+H+SZ/QKO1Ssc9kX0S4mUP8jprhPRPrQm6Wws57G3mAGyJBeRrfeBe9LDnU12sq2Nax7frU0uOR2O8Uvcd7Qvm435rZmg/+aYumM4vMYjPWsdm6D/53tXKdfcqe4lv93rymcBuOpetM+M90w+Yei5TrLZlpI1Qsz1Iun/QPe74rt31kuvsu3Wbs0fHWpZlWZZlWZbfwodfnoG/EPuLNL8YM5/++AB/oeYX7IwD/kFhDsDOX8j9pTvtJO+1RvAednLSil/HvwN9bU8M+yJpZy/Il39QMFd7XifEIFZivL7mM+vOmGknaNF+qivBN2tMXZPGCWJc5ZDUJa3flyR+qo16s8f65bqxsz8N9lkT18bgOvVxndqktQHaUh/XrUG/hJyn3p3WOjY2xO3nYIKaUicwt+7TtWRvuwcy6b6KSwz7gh/+TZ6LCeIRN0l903rrnPb1mRiv1H1H+4LaJl3J5Jv7CFPfjX/aE5nW72rNvkr2b6pp8pk42bXOtHu2H1wL93L+SKwT015B54C0JX765dpdL7nO4TM25VyWZVmWZVmW38xLL8/8Bdlf7l2ffoEXbLFh+As4ZCx/WSeP9sQG/0jNX+j1g9YI+rQNgzX0Gt815+l3gnXtRe1iXEmfzIef2vXxDxLm9pb72Wf6oV/+4eK1vc74aSf9h9NV7V0319rbc9eZ9x9hcOpDkzVI5hPsuGeNkHWoiyGpAb9JJxDHNeO4N9l/YrF2isNa5mN+13NjJtjp13QPvM763P/MN+URcqV2/bMH6jGOa/bLPcQ2+8M1NuaQqxzgOphDfczNwWf2IyFeaoHUSrzeE+bmAXOr0/ofjfFK3ZD72nA/YxFHLepWZ9N5gVzZy6m2jMl19irpOuCu1klv97J7kT5Zf4Nf+nJNj7rGjPdMP3oNv6ztpP3UvwTfjoVf9w/IwTpk7zwPrp30EJNx6iOwZpxlWZZlWZZl+e289PIM/OXfe/yyzDyHf2SA69Mv3dr7C7f5GP7hB/4x4MhYk0bIWP5Sz7VxXWOkr/ZXsO4fHwl/dGRcIX7+QaI2YC3zZz9Th3/kONKn/1jKWjN+20H+UQXYmoORGlIbsakj13ufsOl7rcX9SKy117IWseeN+Rjksv9T7LRluLfZm6tatcs+Jtk3rrHHH7zvyPq8Z9zuJcM6es371svw3GaOrishL7b2mGFvIPsDWSfDGoU8rqUfOdIv96ZzWKec6obMx7Bu4hE3YT31to+9S7Je4mHzTIxX6sbXuI2+p9jdM4a6Oy90runMZIw8c46s231xD+5q5drYkr3E11iSPtN6oh6GOrrGjPdsP8htfPz4lOyVue/6lxiPYY3dP8geu+4ghmtTr7DJ2tOXkfSacZdlWZZlWZblt/HUy7N3wC/9/BKdf2wsS/7x+1H8I9M/7Jbn4Q/lV/dh+Xo49/lCLMkXJct/f9fsd8TrTC8J+bm+P9uXZVmWZVmWP5Evf3nGH3L7gmNJ8r90eAXO1v7h9nF4Jvu/Mll+Pjw7V8/Pvjz7/+GFz35HvAfOVH9f7FlblmVZlmVZ/lS+9OVZ/t9PluWd8Afbnqtl+d/sC43ls+Bs+TOdsS8ml2VZlmVZlj+VL/8vz5ZlWZZlWZZlWZZlWZblt7Avz5ZlWZZlWZZlWZZlWZblwL48W5ZlWZZlWZZlWZZlWZYD+/JsWZZlWZZlWZZlWZZlWQ7sy7NlWZZlWZZlWZZlWZZlObAvz5ZlWZZlWZZlWZZlWZblwL48W5ZlWZZlWZZlWZZlWZYD+/JsWZZlWZZlWZZlWZZlWQ7sy7NlWZZlWZZlWZZlWZZlObAvz5ZlWZZlWZZlWZZlWZblwL48W5ZlWZZlWZZlWZZlWZYD+/JsWZZlWZZlWZZlWZZlWQ7sy7NlWZZlWZZlWZZlWZZlObAvz5ZlWZZlWZZlWZZlWZblwL48W5ZlWZZlWZZlWZZlWZYD+/JsWZZlWZZlWZZlWZZlWQ7sy7NlWZZlWZZlWZZlWZZlObAvz5ZlWZZlWZZlWZZlWZblwL48W5ZlWZZlWZZlWZZlWZYD+/JsWZZlWZZlWZZlWZZlWQ7sy7NlWZZlWZZlWZZlWZZlObAvz5ZlWZZlWZZlWZZlWZblwL48W5ZlWZZlWZZlWZZlWZYDb3t59i//8i//+U//9E//+R//8R//Nbjm3rIsy7Isy7Isy7Isy7L8Vp56eeZLsR7gy7N//OMfL708+9d//df/G5dY4v2895P453/+5//S12Q9jn/7t3/7n9UZYzlefQlJPuK8gns6oc6EffK+g168m4/0N/n3f//3/+r3sizLsizLsizLsizLxFMvz3jR8MhLkFdenvkSrvP4kuQnvjyjXl7AoJ0eJejuft31hlgZh/ldzz+b6eWZL+WmNV+e5X4xf+bF1iN8pL/JvjxblmVZlmVZlmVZluWKt70886UXL1Kml2e+aHH0SyYxjp++fCFnzs3hSE3OjcEgv/rbHniB4hpDfAl00gvEIj4jawbWOhdcxeyXZ1z7godrchCTGL6MuupH+oM1OYwh2YvumyN59OVZ94LYU8yu33ol6+mYQryMkTVp3/mzR3m/+7Msy7Isy7Isy7Isy9/Dl7w88yWFLzPwZ54vViTjZIz0YS1fdLjGfeCaYT5fnKi77V0Xrs3rS6B8EdMY65EXRkL86T6gJ/Nxbb1ckyNf6Ngr64G0SX9gLeOnb+vSzxwT01r3ovvIZ+bJvHy2htSf620rGY9r61OH8+4NMFe3tTlflmVZlmVZlmVZluXv4kMvz3L44oEXFMx52eALB+4BNszF9em/6DEOLysyJi9CvN/0yzmuGZJxIO3Vki9grnI1/fKFXFkXsTK2nO4D8awF0HJ6EQZTLOztf/pc+VPvqW77NDGtGSvHVT9TL/HUyDXaWNOfNe7DVDuc7gP+9nfqR4N28y3LsizLsizLsizL8nfxJf/lGS8nmPfIl0xiHF6U+AKGe+T0ftrl8IWIc0ltQF7mfKp1Glcve4TYWYex5fQSx5omul8Z//TyK20g7fo6YzuIYb8n7NPEtGas3C9G4r44cl1f6kIzn4zW+Eh/9clBTMjeyHQmPDvLsizLsizLsizLsvxdfOnLs0cwji9dyMXcGL5Q4doXGs59IcI1Q1IbaM+nWqea7pheyjjUQtwpdto01Hpa436/7JlyUJv9T5/JX6zH3if2aWJa61jO3QP0qg9SL3DtPXzx4xr9WetUO5DLHuY1ZH+7H60Ter4sy7Isy7Isy7Isy9/Dl7w882VVvsA4YRxfugBzB/fJz7UvNPQxvraS2kA9fAIvT9I+8WXKpB3/6UUU+ax9ermDj+vAesbh+tQr7ndO+219kJrb51QPYJd69bMPuS9i/mSyp2Zjd1/Ikz1BH/PWjU9q7zjQsfCzN2o1Rmtv3dil/7Isy7Isy7Isy7Isfxdf8vIM8OFejulFjHFyzZdded85Qx9fiHhfUhv0yzPQx6F2X6bkCxvhJc103z7hO9WdeQGbfEl0igvcT1sxpyP928eaTvan+/bRWLkvOcAc7hd4LryXPvTAnoP+edbMnzzS3+wN2omTdXGPNfNnXdxjfV+eLcuyLMuyLMuyLMvfyVMvz5bfSb88W5ZlWZZlWZZlWZZlWR5jX579BfBfUuV/1bUsy7Isy7Isy7Isy7I8xr48+8Px/364/7fDZVmWZVmWZVmWZVmW59mXZ8uyLMuyLMuyLMuyLMtyYF+eLcuyLMuyLMuyLMuyLMuBfXm2LMuyLMuyLMuyLMuyLAf25dmyLMuyLMuyLMuyLMuyHNiXZ8uyLMuyLMuyLMuyLMtyYF+efQH/9m//9p//8i//8j+z3wX/Sif/WudXc5X3X//1X/9rfAb//u///p///M///D+z5Sv7QR72fPv/n//5j3/84796weffzHd/d+6Z/O8e8D3wVfzmn5efwSs/775j73heGH/7v/BN77+6B1+93/KZv5Mlz9aX55HxHb15F8/0+Kv241X4nmePGn//+RM51fwOON9T37j3WTl/It/1PfgOfrP2v4mnX57xhewPIjZ5+e8vQ3vSg4eAL62rPwaw+6lfbPvy7Gu5OyvNZ5+dZ/rxyi8F3933d76sogevPjNXet4RX3rPfO7e8UffO7470ObzwBk59eQzuDuTr5z3n0r2W+gBvXgXd/s4aXg31HT3M+Td30kfPS+v/Lx7997dcffdgZZpb7n3mTq/ug9dJ9f05rT/7O/V+qN8dp3Wwcj6Xjmjz/BMff788XsGP+ZX0H/rc2Sd30n2WJ0nXt0PfLMHn3Wm6O3pzLP2mWf5u7iq+ZXnFz/2jRiJZ6FzftUefzbU1c/os3309+2f0IPP/g5/N3ffRX8qT708o0n5YLLBv/WB+yymgz893L+Fd/wB/BGu8vrD4DNg7/qHz1fy087KM/24+qXgju+u2x+eX/Vi5o6v0vPKnt3x7pdnX81d7s/s3Xcx1fzVv8x9554n7/5Z8NHz8srPu6/cu0e+s061fPZ33Vd/t/deM2dM34f2jfVXf6/5zP1GGxqF+nxRetrXd/NMfdhlv3s+8VO+eyae6fEr+0H9/b3H/DOeH3KdvhPZr5+6F69wVfM7nt/cO55PzgEx+/voq/b4s5me2Xf08bv4zdr/Jp56ecZDePoy6y9rfyHwYfRAcI/hg0s872mrb9ob27n+wvq0RgxyuM6Dxqc/9KG1vsJ08H24U2PapI9aJrvEOhxqJ0/uETlzTi59+svU+9m/0x/AfV/d2VdimqPrSk3THnV81tWFnXUZr/uUdWYcuNOS9XOd60nuwdQzB1oFn5N263eY9+pMkNf5VWzgOuN4Zpq0IeZVbe43NnkfP3gkZ9eNL3GJyTX37OEz54jBvdRsnKRrYqjT/A77aV3aGYM5a9mz1mzPoPsm+hjfmiDja6ceRvYEugZjTnvWeSHtsJlIG7SmHgegLWPYNzG/A1vraVtI29zbjoOeie6NdnmGGF331Dt8UgP33Cfo3naOPBdJxtZWPZ0T7LH53Ivuo+NUs/bU0PsppxyQ9tmHZ/a8aS2S+5G+HdtasbGHkDbcZ+S91J/3MwYxu0/udepjpF+Sdtr0Hre2JNfwsV/Se5xk7syXdD/tdZ+p7Fdij5LpuT4xnRW1dm3TfqQu1qf7kL3I5zJ97PXE5Ic9cbt+a3BI9zTXTufa+LmWdMzU0v3y7ArrqSF5RnvbWov5Wn/639XXsE5/1ZP1TmBLnScyL7aS5yXvc50+V/1mZM+zh8TPvuHHPbmyhav9SNRzgnXPAXbW2nWQT/qsZn+I5bz3qM9Fc8qJtuwN8Z2zxpy8+plPsM24SfpxLfZj8kmd+GTNSfoz1PXo3knW7jWxzKmeZyBO68h9yRoZuf/45jrQg/aB7GPG6Nz4QvfdPemcDPFcua4P1+ac9J3OYe+nWoXrjJX7A/i6Rj1ql9PZIg+2+ve5YN73UmvmzbhTf7pGUCcja0pfRtfL3DXHqbc/madennkoaGTTG+UG2BQbJs49JPgaV9+ed7w8BLmxueYm5nprZW2q6SOQ25qE+FmrmiR9pkPatD9zYoC94l4/xMTOuvXJ3kP2p2Mk3Gcd1JDaXU9Ngq05rCd9M++kr3Mzz7NhbOB66o+0Fm27X4k5Be3cU7fagLm18Zn5pzhZK+R626PVWHexuU5dE10zPtk7r4F8OcfXOoFcvW9dm3Td9jG1PHuOnKd+5lMPXONT7KeoSX/0qpkc2ffsCz6uET99sj6uWyuf3eeMr132LvPxyVxaG365Z5kXWE+N6Su9d2K/ks7XNsR3vWu7sgXm1t15JljPeL2/rE91SeeYesvcXuZ67jW4T9om6jRX6uye5P51/8B71pj2MNWMzszBumdiygHcy96wrk1rJr62p3jSWiD1AHPj5XWS9/FNf+n9BOb2yjqcEzPnxOSenLQI66nD3KkPTWmTPq2HXMzxcZ71MFdfXp9wb4wHxDO/6+afmNYfyQ2d33pTD2jnGZ/ip25gbpyuyZ4RI+Nwf9Ld5xuwQ8ekRa3k7L20BmCOPxivQVPmxq73x5jO+QRsc97QH9azb/KM9rSF1OG1vthlv67qm1Bz+lwx7Y+0bmkNnhdiZd7uS/e7a2Wtz7p5uG8euLLtvMB8Oj+tobGf6Wt863AuXKsNmKuFXMTqfZfpHjySM+Nmj5mrx3pcp6f2Dbi2z9hmz4U8eZ+5Pey6pv4lxMleWVf24Mof1GLuHMS+2+MJYuKffTTP3V7om5A/fZxbV/a0e+hc3+y3dE7W3Vf92ydztL6rnnE/96Pr59pagGvtu3fcZ+4ZyD5A1qqvdTWeNcm+eQ6EmFf9wT51ZI29xv1TvdlH89jz38ZTL8+Egru5NCU3IzcKaKAHAtqeBtrw9oX2ZzPSP8nYvbGQGw8dGzzEp3Ha8FOs7BUQY+oNdm3bsO5hlNRELOYZd+qpdD3Zn+5VQo/zoSCX2vGz71P92Lqe12Je4rZv7q9Y66Q3a39UCzadI2G99wAmbZlzyq82mNaT3kfrhrvYXE+apWPDtDfSvT71RK5itfZpH6f6pr2TqR787Vcy2WZvpWvEB7vUdaVJ7s6p15yl9s+Yk2581Nh6AXvyQ69PGjL2BP7YNVONnS9t7vb8GVs+vT5BD6/2N+NNpK2gyX4Rn3Vz5L5gRw3JpAcmHZk7/dJ22r+7WNN66+L6Kgfr+CSnvbvbx6a13OUnzhSLe9Y8PWMw1dGQ233MmMD99O/1ZKpD0MeYyF5NdtmvvIbMSZzehyZzSfboqgZwr6dxqi/BpvPja/+Fe1ln96X3Vd3E6TVRe9bWcYUY2Ca596kZ22n/ptjZfz67F9B7nPGn/WOurrw+Ya8Yqe8Z7b2e58Y+S+/HVX0Na8Ri3fjeP/mgE9sc7hWa+2yk9qa1QvY4r4E8xsevc2Xfcv3ONq8l9yOZbJO7XIINtnf2aOA6+5wYp7nKCZ4j7mWPr/z67EHuLzbTXrfG9Jn63PuedKxJ72nv1OfIfrJmzinmHVc1TvHSvn2he9A1GR+metN/Wu+cXGuT2pPsWcYH7hNzYrJVO2RcwNZ+Pdu71N55JljXf+qT5Noj/UndxM/epB1kvd2rru838aGXZ0LhNrwPQW9AN6nt8yBMm9f+fRBYx8dh7N5YMd4jB/AZWidMh5acHrD2wZb1STe43iMPLL7pb08nOo4DrvqDZusyF5/kygcmryXjTnvkOqN9mfc9dLifHQuIw9ojWsyL7QnzNcRuv6yPNXsmaoNpPTU5pufqLjbo3z2A6YykdiCHMRxC7q6dPGk77Q209twTweZu7zK+9dgrmDTCZEus7B2QPzXYj7RLHVz3ngD2Uy+MpR5G+2f8SXdqxNc4OdTb/ch4Xj+CfdAXyNH+nS9tpp5ga/1ta74c2Strn/oM3CdOkr3L3BNdC3CP/SEucfg0RuZDV+4ZTPFg0kFsbXOdHOSH3EvB1l7lmGJJxoS788d6x0g79w64NpZMGqS1GLdHxiTWdM+agX7qK1mnqD2He9oxs07o9cQ6JvJMgvU4mEOeCcl+cZ1+DvcO376XsJ46IGu0hskXpnMBqfEK7K76C8RvjR2fdet05B62P5CXOMlJN/falrhqJ745Mkbe5zNrhY5LTLTnvdaUPsTruhnmSY2PgG/qfVR72kKeG6/dD+zQJVf1NR2HudeZP0F35muMYyz1TqDL/JK5u995nqmrdaRv1n1ny+fVfiTpNzH5YW9PcmDLmNbMgW7vTd8b5JrO5FVOMXYy1YcdfvR/6gkx3Mesx3v4eC8H9aB9yjfVBMTKGvB9dO8eZepBkjVo17rAGrFJH4f2k2/3gGvuic+VPezYDP3bFzpn9ixjJ9xzT1tfPpvNnW3GhdQ77W9q5xr/Hmi/0iS5190TNGRMNZ36k7FYt6bsLeQadL2dJ21/Ey+9PMum0SAbC70BvXG5EZAHYdq89s8N4TNjZezeWNG/db9K64TUKnloJh/oukTdJ8xHXO2mnkpqaXJfGmNiY33opRbmxpzqz32Z9ijz8pn15v6KPZz0Zu2PatGH+QQxUpNM2jLnlJ88p15Zj/uWtYB1w13sZKqtY0P3hnXpXndPuNYXMlZzqjuZ6mt9GX+qpzXKZEssYibprw/7farzVPNUX2rIa/zzTGXMtJM8g6d6pdcz3hT7DmKpbaoRXZkvbe72/M72BP7ZP0Hn1f5m7onuHejDp7HRSQ/zHHCPGpJJD0w6Mrf71D2Z9m+KlUzrrevu/OW6nPZu2scrja1lyn+CmHfPBevm7jrMlfuW847ZtZ1ywlUdaFJ36oPsVdpJ9qt7d4KYvX+QuSR7dLcXk747nwS71E+s1Mm89UHHv9qH01rHdm/zLAgaWUsyrr5tl/3Ja5n6D9zTtvc49+fkL6nxETLeM9q5zvU8A17nSK7qS+xx7js5jZn3k7seCbGwS+1Na4XscV5Dfl9MdWVfc/3ONq/lVCex1DBxl6uZ7BN7wJjy4kuM5ionmJf4aTf5mSP7L6f9xV7bk0aY+tz7nnSsSe9p7x4ltT9K68q+TBqTqT/dg64p49/VO613Tq65Bxk74Z7f561vOhtC7Ve2GRdS79S71D71Tq40iTbWLOTMnqWmU3+Mxae9hOwtaCNdL+uO7Ntv46mXZzQoG0pDbAoNpBnCfeba9yHoQ5MHYdq89s8N4TM3AV9j98aK+VjLjX6V1gmpVcht3skHukeCrb1qsnfWmHuQ8ewL91qf5L5M4Jf9Rxvx0kdNWSO500ctknm9tl/Gd9796Dqzvme0GNf+JdhnTubYt1bIfNhdnYXMD8YT8+aePho7Sb+E+/bOXmU/UlvvM/Pse+vhOv2Ttu264dlzpH3uHzm0b7DNXmGXGtRkvIx10tGamVsnNtkvrl1L7R1jis+n5D5gy/qJtIWO1xrNe+JOGz3KGFynPq7to/22J30m8NX2iq5R8M14vb+sm3tiimvN+BmH67blOvtwtU/qdP9bJxCLkTnUknbeI8ZE7p8wNzfc7TFwL/fGHkDvY9q6dup7a4GMfQU22uGT+iT3vHV2rehgbi87Zvtn/oneP3ucfh0DG/WqR33YMbdfaDPmFbm/ifVn/7Gz5u5Pg236Qvco4zW5xid+9sLaG+Onpqvzwpr9BO2yd9Y55YOuCfpsEAubvEcu8xmDT2He/YP06x5z3bozZtIam66JuOZ9RnvvFXmZo4+17H9zVV9DTDWBulJLQ/1X+SXtsg+gHmyyTvN7FrvfroN7pU4+mZsn676zvduPhrjdA+buT/e762qucmUPuO68rVseyYmNvTEGPcm5vZLeS65bE5gf0N89Ee3M55nIfU+yH9D+wPzUz0e52uMJ7K0Xsi9qvPJtvV0n16nHfeOz97CZzmTnTJuMnWSO1meNE9hlfq7TtrVnrehKLZ5PtXfs5EpTgj+jz3XOWVfTqT/AfWyzN91/bE71Ypdrv5mnXp65WY487MDctT4UNM0DAb15eRCmzWv/3BDtHRm7Nzbh/mnto7ROSK2CTg9R+mQdV9qImbYMwCcPNn3I3GmfOnPvGPrkvkyow1rci9xb6LOTGqc96rzmIT6xmeNjPPOL9xnd+2e0kAubCdcYmYMY3mdkn8nVerBJ/frZw8zjtc8GWo1/FbtrNnbTzxJ+2Q/iZww+JXOoKfcI+4yVtHZjNV3H1d5Zi70CcqRPkn2WvJexiJG51MV662jNqSfvZ/2tnZjMiZXx2w7QzBC0msMhqY24UzzXtWnyTDDS17XsB9faWpekHuxYty+uJdo63Nu8l7mb0/4CsXJPmu6dkC9z2n/sk+7bCXWkfe/DlGPaS0jdjvTznmfIfRCure+Uw/sdC8wvqcdcp763FuG+MRjmy3tqBuJ7Vto3cU099tl7rNu7jAlXdU41gOtpQy3Zv7ThfvaKuWuem8yV6wx7gl3e7/2UrIGR9Z7OgrBmr0SNgs2pN9w3rz3RtvcwY7qGPfTZZKir11Jv388cTftim72yluyVNUnWy8i+5H33ELhOO65zHU3py1Bna2xaT2p9RjuQK9f4tBe5xnimvmTa57yfeoX628f4fOb9JO+nPnLkWu5399u9EfvC0FbNXfeVLeQ6IzVO9B5o33ml4zOsddoH43UPWFO3ftmz5JSTmFk78dXMfUbuZT6nkPGIJfjlWvr1WvaI/N43f9acZE3G7zrt3auc9niCerIORnLaC8C3Y/e+c5297r332ciR/fcevYXOybV70rElY7Y+858gthrshWRc6Frz7LiW2k9n606TEBO71AAZkxxqOvUH1JJr2Vtg/VSvmnNkrb+Jp16e/WmwoT5sy7Isy/LT6F+2JvoXtmVZvg+eV57b5Tmm77rt5d9J/1H+Dvh7b//mex724be+5FjeB9/DrzyT/I6aL9YefQH4E/mrX571Ri7LsizLT+KRl2f7R8Gy/Bz4Q/PumV3+N9P32P7h/nfyGS9N9+fkx9hncIFXnsnpv2j7jBfkX8Vf+/KMTdv/pX5ZlmX5yTzy8oyfZfvL7bL8HPZ/nP0Y/DFF7xzvfoGy/Hz8Q/vd7Muzj7EvzxafyVd+pvneJcdv5a/+L8+WZVmWZVmWZVmWZVmW5Yp9ebYsy7Isy7Isy7Isy7IsB/bl2bIsy7Isy7Isy7Isy7Ic2Jdny7Isy7Isy7Isy7Isy3JgX54ty7Isy7Isy7Isy7Isy4F9efbF8C8H/Y3/2gv/Qsdn/Msa9POZf7Xjs/4Vn4npn+Z9hc/4p7s/Auf3T/oXsOirZ+id+/U38e5/cpp9+Nv/pTq/Mxmf9S9d5b9+ZL9/ys+o/ZfRXuPdP3/ezXfq+4p/Pe4jv/P0vzT5m0H/o9/hv+Vf83umpmW54zN/xvn909+v/L579693/0n8lL+b/nb+tH14+uXZn/TD4ztqOX2ZTVr88nM8+oXnL6WO/nJmnutf0QNrmbjTywOX6z6A+PkHO/fyweyY+Yc9ffyKX9TUwOc7yC8fe/II/oGsjld+YFtT4vl1XJF2j55nsY5HtD+ahz7m2SD2I7rU4rjSlH8QZa7vovffPX3lmcD3nbWhx+8l9uPRs0JdqYPrV+r6KOj3Wb367rsCv686L9nv6Rn/DvKc+rydvsPecYZf5d3PwEfI829P7Nkz4MfwTDTkuFp/hFf0PYp1MPL3g6/4Xnj2uWfv8nuO6zzjE9hkjV3nd4IWz8fdd/ir++F5dHzWmcqa7qDerskz/1k8e+aW76V/jiWcn48+y5wDn7l8FjiP/T0D5PHZYfyU75BnmX4Gf6SPn9GD3/ps0s+7n0OP8Mp5/onsy7MvrKUfbB+m/BR/yOY9fB85fBxS/YzjD3Hu5xcnD0V/2XwG1jhxpZfP9Mu+cK12+mJvzGUM4NovAK6zB5+FWvl8B+/68qEPH/0yJP/V+bk6T6zlntCbR+shproZV2grPU+43/XcnY0+k1cQK+P1/DugxlM/Pgo9Oe37R/AZfxU05Zn7Dq6++67A7509vaL7zRn97r5dndPPOMOv8u5n4FVe+fmD3+m7yjpffbbe/fOxQV/+fMlaXtX+CM8+9+jLM93zCWze8TvBZ9DfKVe8sh/kyT5xnoj3GTxT02RLjdMz9S4+O/7yXq5+jr3j2SZGfr/yXDDPM0L+/p5i/dFz/pPg/Pez/44+voNnfx78afyUfXgXD7888xedHD5cNCTv58PKnAPtmg8tB9x74hd/xusvFtZdy4dEX78I3KTWBqdapgePOfeB2MRTu/Wb03ECu65HMh6oMXv50cN35Xf3QGdtV/1mdA775Bqfj5B6pz0hTvc+bbi+6tPU20StDiGnsV3r/US7a9pNedTg8IxB3s86rvpiDP1yLfc49THQn3EF/9QkbUuM6dzmvRPk7v7dceeTtYp9mdCez6v9SujNI/XZi4xnvimHOvh0CPfz7NmD3HPGlCvXpv0HrrOmtMt+c+39PGN9HpOTxtaX+XNOTjVwL/vASH3cRzu47lBH5kEL93o/pnqYcx/ISS7uGT/jatu1MwDbvJe+Yq2Jtumb5H30QT+z+ifMU0P2ceJ0PvDzPsN+AT7dj9N5pe7ed+5D5mZow3XWwP20yzX3J9eT3Nes7wri5X6ZQ3K914Bcamzt4nlN7blPuW/T2c660q9h3Rz9bLiPXcNVv/tcwF0t0H5qad+pFtcnWvvVuWXetWS+rlt/fLz2/tVZ0o7ajHkHOtAzkXmNC/bOkbURL9f0AeYZ07Ms2Qf7mec5a89+c/+Z/UjwnfZeWEvN1pN1dh3dt+xPztWYPRJ73HQfrsgeoJdhbu870Jw1MfCH3m/vA/G8n32YfFq3vqJP9gtN5stcjNxT99814b73iHXiFNseijnAmhj6ZW+ge5p7nX7Zu6yDkf1InfiYv8m6GerqfbnqCbCuZvKQn7l+6sm67sCXGlPjqUaGewH6ukZedFFfxuO+e8fIGKx5n2Fv0p7hnpBzii/M1aQPn+bEF43E0T/1NGnHNWTNjomu4QRrGVPd0nuQZ2yqB/uMh43YP8CGOf6TLXj/Ks6fwMv/5ZkNF+a5kaz1PGO4EWAs5z4k3Ac3XJi3b24O91yHzAWpA1o75EOEb/uQL32Yp8YkYzUdF8zndWt7lKu83ZOEWrKfxHFOvOw32pn7pUTM7AO+1nJH62VuLK5PesEz071sTjbkzfjZH2t03rnoBfoEX9bzi1pYy94K/tp3T9MHnZkLu5xz3Xsj6M8aO1bbJ9y3Xuvv+riX+3fi1IMrWnvTtUD3sSEe6+i5w5rJwadjij31UX97mBhL0KMmY2Xt3EvNrDnvPHzqy2fGgbTNOMA18dir3K88Y1PfJWML8dKeODlvPerlXvah6yROaidmnsWMBW0vUz0ZixidN+3TVs1J65rArzUQJ2OhXf1dm7DuPsGkJ2uBqX4hR/aMa89HxjWPcbFjji10HNa6Z9bTmqdaMxdrqZ+4mZu1jIcO453OxB3dM65zj3OdXJkj1/ospR7P+6lvk601cz97xhz7CfzoZdvkPmR9V/1uHeL9Uy3GEObmmHwbNGW8JLVTX+axRs9SXkP2uDUS134Zx56rOWM1xE2fO3p/klMu7ls7mqyFT6+h+8J17nHW2n2w9+Znbk32xfNgnkf3I0kNE/bTXICOrPNKm3NRR9fbsJ45JM/dFd0D9E35sOs9yfjdu6yn14jF8JwaR7tJd/qz3vvhujG1dW6f8WOe0D/3BZhnbHkktnHSjljMjcn9XCdf7qH2oG3jfXO3Hdfd16wx6XqtK/cha5sgRvYBfwd+xOf+MxATf/uUfVGja87VoK9zQEf6OLcu6mUuXGcP0tczmHRO4nJPWGsf5uawPuetJyF2a3Pufp/AzpoBjTlPWjPXnhXz2BNg7nrX49ye6J97pq+1dy5t0eH1VZw/gZdfnk0NSZs7ezbDTeO6DzGHxwPUsdwcmHwb8poLOt4Ugzn3IbVIrgMHhbgemIT7aZu0FkEza6eYd+DfNWXM7McdWf+pV9bQ9eReXTHpBXTiP60lV/1PiHPaiyTPzFQDa8bpmFda8Huk9/jbR+zRA93/tAPs3KvWPZ3j9J/WwXq0O9X3SG9ZT02PctIm3Re42gdisUZv04/79jrpHgC2nRO679L+0vfT/xQrydrz3DZTDzP3SV+Tcaa+C/GmXiZdX2rIPFMfqNPz1nWjyTVo/16XqZ60TU3guZC0nTSznv4T+LWG7AtkbOK1PeT3Bkx6ruI2bStZs2TuSYd6p35nj1tPrknqmjSmvtbKtecGjafar+gaphyuW4/fSdmb9svvr7wW+qAvn9Zx59d6E2zROPV90ql94rq5syaYNGX8Pi9gnsl3gpzYdf7U3v2GzG1OyR7nNeS57N4Btp1LWEMLI2Pe+VifQ7ju/hGH+M2pn9yz9rwGYlsrOjpX2mdf8lqe2Y9ksk3udEHu05027FjX/oQ208jcJ7DLurjufeMedknH7/q5Ns6pp2hnLTnpxtYYXKNJX+zNhU3HzPy9j9N5nHoAd7GNhS8a5crv7nlgTD0hfuYAa5v0T/aSNcCk99QT9Tm6t8aZYt7RusBeTPHSfvLtHkw1ER/ddz2c1jsnOtNG7Qnr9myqST13ZG735FGmvNKasbUH3U/IWB130kX9xs8apv6mbZM6M86fwFtennGvhzZ5Dd3A3IxpY7D1IHQOB0y+0PqYC/PUdjoY3IfpULKe8R3Tg8X9zJdMa9yzV8TL+SMQ76RFqO1KV9dn/Xe96rxquWLS6z313em1T1c1A1pPvTydmamGPM/ETF13WsyTfTRHDmNmru5/2gF2J93TOc57HUu6nlN93PMcTOg35bhj0p5M59L6W2f3BT97xvVUw1Rzx5Hp/lXtfV9bOOWgF9x3WDv7f+rT1EN8zc1190qIn/mMM/U9aXtAY8ZiCNfqSb1TH/K5yHMP0z5679RTmOrJWKkJ+lyk7SkPNtxPvQl+rQF7+wJ5RgBNzPNe9gcmPR1Xm+kcnO6jNWNA9ulKB73qPqRva841yRomjZk/9wd6v7EjxhTnRMe4y+G6e2ge7ps7B+ttC9mLPP9p63WP1JOwZi+vdFpf3pfsd+bve+mXteCvTw50Tb5XeH7Um9q5tlZJHeaU7DExWBdiWZ85k+xJQhx8Bb9T/uQUT/DNWORRe2I/m97jUx/41E7SPvvJZ2t+Zj+S9JuY+mNPegA5prXsASP3amLqx3QeJrQ7PRfgfmWfpvjMc6h78hdssmdXuqnRM2BsPolPDDVznToc5sEn+6W+HuZI7mKD+5o9ZV3tgh33zd+kTvvC8J55erCevRLs7VHTZ5frtr3am0eYepBQrzVo17oAO7RwX/sc2k++3QP61PtMDOKz1rEZ+k++nbN7xjX3ktxnfLtHk4+oyWHuzjtBnvTtvMJa5k+N9KJ7nH3peiZdWT+2xpv6m7bGyqHOjPMn8Cn/5VlyZ5+bMW1MPlgdKzn55iHpQ9PxuL46GKlFcv0O8p1sW0trhanGE8S66ldyqoH8WW/WP2nJOFNvuXfipLfPC0z7kKDj6kzCqWbins7MVEPq65j+AM4f2BP2WfvsQc4zV/e//a50T/3Ths+Mm9zpg7uaXZ96/wiT9qRrhe6V0KO+zxz/Uw+ga55ywtSLky1cxZ38Wn/WmfvfTD3M3K1DPKeScU49boiNLSPr6fpSQ+aZ+pDPRdeNJnIl2vCZ9STk6XoyVmqC3uu0nTQn2Ko/mTRkX+AUG232geuMP/k8GhfaVrJmyb3Ja8gc+HWt2ePWk2uSuiaNqa+1TvkBvdP9iY5BvVc5iK2NewWtLZm+U7IXxoS0nfyuyP7Zg4wNqfOu36IObCdNWQu5yDnxbD2Q8VLbpLNts7bsA37ocGR/8OFecqqJmtMXppjNKV5DHLQyqKc59ZN71p7XkH2YdKR97mteyzP7kUx9S+50NZO2RF/iXuWdcmS/rvBMJcyzDubdI+YZ/+oZuVrr2PRjOjNgHHsC2KvFHtzV3nt+pa+5i40GYvVZmfyYc/+U31oT42N7dX6or/t4Za8WmfROMZ8htT9K6wL7MmlMJt/uwVST8e/qndY7pzWLsRNiEAummiYfwC9zZe7O29CDzDPllc6fttOZyvWOO+nK+rG1hqm/2vrMpK6cZ5w/gadfnmVTgeurA9HN7AbmZhjL9d6MPlxJxpE+RKynf9fS+dDBXJvToey8Jzpf0n2yF/mlhnb1Y9vrMvkKerP/xsnc0nuFnfWTo+vO+lIr4MuYuNJLvs6DbepqjJc1cZ171+vSe0zu7nmSPWqtXJ/qSsyJXdp3HZmr+9/1YHfSnWsJNsS86m3nIU7Gog7n1uOZUEf6J/hl7yfsVcK8e5E1nGpSj/oAO+4xTvvWNadu90xfcqfeqxrxyzrStvcQeh+51r97zaex2g/SlrWOSz18Zh/xybpT+wlssG174mR9qYe1qz6krqknqRmMQX5zNJ5d14nB3LOSmkD73Hdte62ZNAK5u6fqFnxTh2QfuE4fromTMM9eXO0ncY0NXFObPRL7bN3YZZ2ugz2yZ3wyP+171iesWwN+qd94wpq54FRv3u/6mu4zGlIjvrluza2l4yT62FMgj33KvrQt97W7Az97aZy8B6n7rt+Jce5quYox+SbEz95rr97U3vuKb8bOvhnH2NzHf8I4CX6TvbVmf4nNvY6RnOI11tt9YG4tfHoNxM09bX2sa8916uR+2k/7an+t89H9SKyne6BudPQa+bLO5CoXsGZNU14wRpM9uMrTa9SSedFunKTrsjf6Ja7lObAW8nnNJ3ZTPiFn9pmY2OMnV1rA85mc6myeiZ01W5vz7rt1Cfaeq8T8fHaMRDvz8cn8VCP3c639Iffqo1Bj10XeUz+xzxqzL2q88m29XSf1tZ6M2T1I7H/SOdtm0kt+c+Cb5wAmH0g/e2Fu5/at6T4Qq/NK50+N1pfrzE/1aJ9kHdk/7vXeaNv1cS91ZJw/gadfnlE8Dckm5T2HcJ2b2A3MzfCaA2Scbjb+rjE8BNOmQtoSV3u4q0V7YkMfbkm9jEkHtL+Htof9uorrwZzALv0c0vdzfxIfBkfqn/rN3F5B+lrrxJ3eXs8enujeptZ+yJv0I5dnZqqBtTyjqVX7KY82jNSW54/YrLk/mav7j712gN1Jd+5rave8nfoCXS9kzanJPJ4JfLXLYT58O7ZkDofngM8pb9tN+Bw57Jn38zwnkw/olz082TasU7+2WdN09iD70n3o2iT7Y7+5zvOTcbWZ+mpvyZW5Rd3pI3keuM+ncK2ezDP1gThq5HPaj4wHaJ30JrkX5Ceu5yE1gb1x34mtLVgr97uPqTdBb2vEPnXlOtfeZyS5Zk8S5tmf7mOT8ew90BPvM+wHEC9tey9zr7Q97Xv20JhcZw323JGgP/eHa3vZftZAno4D3mdkTPC+a+YQczXdR/2sO/uaZxEtxITJNveNoV/DWvYSu9bOPOs99RubvO9+3dUC2VsHTL4NcdIvtbb2ts245nLgZ48h1xjq7zML+Fl/07Uax/u5H9I918/ceU96LWvN89H7zb3UgK7sQ2qhR/hrT/7UwLW2xnl0PybSNu1P/e6+ZR3oyDWG8bi2JvuYusHamzxz5jiR+swDXucwZq6psc9U6sq1vK82hvtmjgnjmNPnJfcbJu36ZG8S7qd9x5RTbOynvQXPXfa6NWT+U+/azxw5PD+5Rl7iPFKT8btO/N8BGh6Nq+60z+fztBegb0Lu7AG1Zq8hY3i+cmT/3TNyQedUn3BtbCGGMfE1lkw+YGwHdWVu4nC/65P27bzCeuZvjXnOGNmftu1+QNaPrTVwr7V3r8yJH2vqzDh/Ak+/PPtMpo35k3hnfX/aQfxK/vRz9lE4T3d9wSa/eN/F9AX+t0H9+QNx+Tw4w/kL20+Es9DP42edkY67P1+W5Z7pOdnv8WX5+XzW77J/Ovu7wbLsy7Mvh1+s8i39R5j+qFoeZ7/8Zx7pi/+rz7sht//rxd/K/tH1dfyGXqMPnQyfjXfrJq45jOsz/urPqWX50+H3sPy5tc/OsvwO9uXZx9i/n5ZlX559Of2fqC5fy2e9/Pnt2JdH/jDfH56fw6P9X17DF0a/ka84Izzb+zNqWe7x52aO/Q5flp/Pvjz7GPv7/7L8sJdny7Isy7Isy7Isy7Isy/KT2Jdny7Isy7Isy7Isy7Isy3JgX54ty7Isy7Isy7Isy7Isy4F9ebYsy7Isy7Isy7Isy7IsB/bl2fLl/A3/MMSyLMuyLMuyLMuyLH8G+/LsF8G/cuK/6PSb+ci/1sK//mbtP+mfgf8b/vVU/0Wxr+i7e7z/CtL7+Mr9W97Lu/fub/2Xsvgfa/gfbd7Ju3r5t+7JT+GjP8N9Nhl/+u8Ay+N8xc9b/kVXcvzJfMZ39hVf/T/qs3+nf5mXnwd+t/yGf733K878V/Fb/+OOn7oHnOWP/j33k8/VH/vy7B1Nn2LwS9J3PFiP/rBUc2vML2NGfiHr4/jsXwTJYU8f+cNh2odX4Qsya5400MO0mfJ/9Bfv74Rarn4gU3f+0vIZ/Z945Uv2pzE9r9/13XG1f1+1t1/Bn1SLvLum/L71Z8IjtG1/b6vzs/7YefW7Ib/THn0O7+we+dn1CO+Ks3yMj/4Mb79Hf0d7hkd+T7kifRmPYt7ui8+549m+YY/f9D1h/xyPPu88o/qcnld1P/Lcv8rdd3bqZTTsca5Pe/4ZZ+2nQZ8+6+fJBLm+4nwI+3f6Pfxq7SNwhp79+flM/+/O/E9l0v2Rc0Bvn+3vu/mqPXj2u+cjZ0+6JvbFnzlfVe+JfXl2wXdvTvLoA+1DnLb4Zh095zp/QPf8nZA7HySu73J9xi8KGa/7AfTvkR7wID/7C+R3Q61XP5ipnZ7IVz0Hv7GXJz7jzH6Uq/37qr39Cv6kWuTdNT3yffsI74rzKOTKnxvP0t9p7+C39nL5f/noz53et+/4PeUKbD9y5nlW7En3hZr93cHvpkdypO30LNq7Z7/n6H/ugdobdDNY/2ysdarlTi9rj2j8Sb9ffBbTOflMPJtfBfvns5RcnZ+Pwrni/D/DM/3/DM1fwaT7q8/Bu/iqPXj2u+cjZ0+uavqqek88/fKMg4Vgh1iII5uFD3N+SLieP0CAddf6h4n3GTbKfKnHnG5uDuyJRWxz+cWQunxormJkba/WnXRvte0eZH8S8/GZDz/3Oi/r3Gtb4P705UFP9DtpSZ2ORH0yaUu6J9hL3k+9rfPUrwQ7/MA+PgKxGdirxTiCFtcYMvWeuf1Bf8b2fsY69Q4/bczRZ5XRWnudnFfPmmQ+xonWYE3Zv7yfORlZLzmZ219rOWnpc8HgOjU9WtdVT1ozA8iV8dGTNuQSbJlnX+yJWDejdaef9aI56fxp864eWkfG415yqkNfa7H+jIUvnGoxt6jTOomd+5X3vWcO8T6jaxHup51M/Ut9kLm1U1diLY48H3k/NRLbOfZZmzH0y7W05VMbhvG4pj55tYcJNsQT/E5aAXvX6C/r9idj5X3Bhzo6Z+bjPkPtd+cM9GXoBxkHTnbC/ewzNaQd16k746VG7Jhjy1r2J32mswf4ZU+0Q4/3Uge2zMnpOvfy2U19kLYM6yZO96b3OP2yhsyHDzk6r6Qtw/xZI6N1MsT+MvATYjFX60lDgp0arnBvX+GqLzLtwx25T0KcvvcR0EKsxHPHZ/a/Yd19Ynhm+GSe652DuWvu5+m5SVrvo36ey9TUe6UOB7bSe8C1vel61Ud8Y536eHpewJy5nqRecrXGpGuTZ/cq17IH3CdHknr0Z6QdNlNsyP6pv5/l7p96IGMz5LRfknl7/RQz7zGsO/vK8KyqwXlCrWjo+pNT3/TlHmvkZzDPeNzL3rGW6M+wp91rBvqJhY17xEi9xMo+4GN9QNz2bz1J2jHkkThZl3ZXe5D2xM86sEmmPUl7h2Rs7YG4zMnveudKX4Y18Jlz7PA97R2wPt2Hk8aP8NTLMwUrhkYi1AKZC413o224Des4bqpwzZp+wpy4YM70Sw2umwNsaurknrrAwwqnGOZ0PeM9U3eirWsdm09rn9Cez7bl2jhCDejMekQtjfqtz5zcB2PCVGtqFHyy/xPGSpinH3Gso3XeQZzsF37MieE4xeI+6/agY3GdvsaGaU+Zu1fEInbuHf4nLYJf9oaYOU+9E6kB3Lc8J6mra2aetgl+gn/OuzbXPS/qMC+2zLOWKy19LpwzJONfxbrribGTSUtqZ44N8Jnx7IUQJ3vFPH1TN2v45nMn1pFr7c+8dT/TQ+Zq67rv6shYwD3XAZ3Op1qInfHbZuoN9tYLGaPjTaA3bbLG7p967Ae1PLp32asEf+3Nl/Xqg87MhV3Os7dtO+XOOqgPG2FuzXn9KOTKeFdau2buM88zaazWmXWmXe8TdszN2TVprwZien21J4/0Ju2JQeysIdezL8A8+5B9AeuS7EdDnqwDuJf6U0v3zLnxicM8z1Dm1h47YuSaPYW7GljjHug39dzeSufM2iA1CHGxE+bmuso90fmvICe2xHek1kdIrSfIYS8fZfJBX+v1HDxDa/ZM8dnnICFX75NzY+Q6c2uYzoU578g4nofuw0SfHTXaMzSlr/au9x5kb6Z69b8Cv+xD98W6hPjqN749U39qFO7lHmecSXvGwS5j5hqf6s1ryPqJkfkldQBznzni6Q/YMXc/EmuwF4CWjM21+qaaG3T0+lVM4Dp7hdaMgb3zSbO4l/bCXlo7MVIHc231TR32Uhvn3Q/jp05gbr5Jd8dXrzbEap+MqX3nUE9CLu0ge3EXB325X5Mu6T46ty9Tja2r+5Fga2yYcjnX3zqIrQ7QHqw5damj14Ac+gJze5TX7+Cpl2c0KBsqFJPFw51o5jYvG5lko0TbqXFou2rspLPJGu9ivFp3MtWaWu42Pv3blmvuJcaeakAfdTfTfXyN3XmwzVqnXFPdTeedepE2J/2JNo6EvqROz0H3EHKPQFuYdOSZmurIHk79Ilf73NEayY+2E72PqVmI5749Yj/Rdq1zOhtp0/ZwpWXaD+bZC+I9UldeS/pOuXI/J+25ntdylRudnotn9mNae2cPpzrc1yl31jH5NtnHKV73uW3UknQ9WTOx1PcoWcfUP9bs9zN7h99dfyDryXqz19B1Y2fv2jbjSPp3rKz71R7ClVY+vZbsa8ZS13Qe0q7zQ9p2zqt9g9Tfce56Qx1q4Rrf3kfyZs/lmZoktSZtO9Wc56bP0GRPTPdpyus+6ut69v+qhtYAvXcnup+dp9eha0ibyb7RxvEoaMuajJNa7rjrC7V3Lx/BPUzQlveI/Uy9YI19ntyjae9PpO10TumLcbueyT5BE+uM6fy0fkajbYKdOqYeZy96/a7ej5yf1jjltLbprE01TFCTcSbtuVdN9iR7AFlv6uMz7WDKm/Eyj5z62bG6j5A2bT+RPYK7mHDX/6zvSkPnBvsx+WXcybf3aYqBj9pZyz5n7Xf5hbkx1J7k+Zh6m3quyHrv4qApY061SPdxim2Ndz2ZfJvs0bSHrp80c2/SknEn31wXY1HDlOujPP3yrIUB9zw4kg3Oxktu/KkgGsFaj9MG5wGe1tHZmwhoyfiPxni17oSYfT9zTbGk13o+5SQu2qeeYGsNSdYm+BLDa/uhbfbupEP/E52XGK0592rSeYW+6qCG3teTzrZtHdOesc5a7xNkj6a9AfIR46pG4mjDSI3MyX+i9ylrkqy7cznSXoh7ssuYQO2pA7InbQ9XWqZzwTx7kTGvYjG8lvSdcrX2Pk95Hqa9Jx5xzd1DXz6zpkmrTGvv7OFUh7Wbu8dVD6D1mWuqJbVA2xC/9yFj5xDi9b2GuOlrHVP/UsMzewfmsWdgjhzGzFx53iDtIPvfthlH0j9z55BHepikFsDvpJXYrQ3tfpd0LNe612nHdZ4jyB6wlusd69E9gbveGBuwJQ6f1MC1+zTlZGRN2QdgPvmoNWnd6uqhnj5D3SPImL0Gud622U9z52AdDawnvXcJ8TuOZH6w30n7OmCyv8J+Zc4TrQ3yGXiEq76ovffnESYdxHL/YDobd2Cfcfu89byhVmI4tJ20ZG+w+6h2c8J0Hk6aJ9vc89YErfnUq5N+czLSN7l6Xq5youuZ89rPuM/0pD3rhvRjmDf1QPphl/3kvv5g3h7GQ1/XwnrvEXQN2KQu0X+quaFGewR3MWHqf9bNMMaVhs4NxOG+fj2MO/n2Pk258XFfO7YDJt+OD9mLjC15Vuif8WXyEdZSl/XexUGTewVTLdJ9nGJbo3F62JPJF9penZ0bev+b1mJNWX+vAevmz2GfiNn3Psq3/pdn3IdTIdmoZmpc6pvWJ53Ms6ZnYrxadzLVmlqmWIINOqdBX6fY6pjiTnXB9NBkbK4zd9Y5+cKkrWnfSXPanHJdkb2e6j/pTD/IMzPp6PWuw32B0z4Iead17qWm1kh+cp9IDZCaJWO2/Qn7YZyO2zqnnqdN28OVlmk/uhcZ8yrWXU+mXLmfaSu5Pu29WqfcySP7J9PaO3s41eG+XumCk2/2LXNN8YiR9m2jlqTrOUHc1gd9P+uY+pcantm7hBjk1T715zxzkYd80n6pu20zjqR/xzpx6mGTWuBKKzEZSfa1Yzlnfbrf18Kc+8Bn5sx9e2ZPkqveWI97wjX2xDEW8clzArurmu5o26x5os/QZJ8xu2eQ+2g8bDLuVQ2tAabzAthm/7qfnWfq91SDTPZ3nLQ2k1327hFOudR9quuOSUffuztLDba952jn/jRaO755LvKcTFqyN69oT9vJL3Uk09nJ89iaINe5zvW7ehNz9zoxUlNrbE2ZczprUw2AHfqFmpxP2nuv8pxkT1IPqJ/PvJ+o5a5nmUeM3XSs7iOkTdtPZI/gLiZ0/4mRfch+XWno3GA/rvxg8u19mmJkv1mb+gyTb8eH7EXGljxjU28nH/D8SNZ7Fyc1wVSLZFyYYhvvKg6cfLO+1Nm5wfVTLu6Rp9cz7uSb61dQZ9fwLE+9PDOhYplnA3Ijs5ncZ57kxlNwNpdrYppvYmpcHmBgnQ0Q9GQe6Gbj82iMV+tOrNV6jG3uKdaJtkUPscRcMNXQc5kemuwfa7kfSe+NdP8nprzM0484xp/sE9bdQ8l4+vOZ86m2rst+ass+5DrXfX7M4z7Ze+atMzmtcy97Q8zUcDqD0v5dE2Td2D5yNu2j4JdxMyZ4Tl3vfrU9XGnp/JDxIGNexbrrybROPPdLLZmb+dXepz1rXbtwP3Vz3VqS1vHuHrJuXfqr5aqOqQfMuS/ESv/W4hkS/Dt/xgPidd6JSR9k/UAvtZv6lxrwe2bvxJzYpb3125PMxVrmSjvI+tq2a4T0Z23qTZM58MkcSff6Tmv2gLjMuQ8dy56RWxtIO/fNnKwx5xPMKfgxJ/Yze5K0zsQ114mNfubZF+5NsWGK33VcgW/H5l6fCyF27m/3BTJmn4dJG/Ou8aoGc2ID2k6aW6/nSLr+qR58usfimTrBevtib07z5X6Ldamle3K1T8J623Tc5uq8CTbEScjTvbb2qzpd63gT2GSOBM3Za661NUfWnL1p7VyfekTcrIO82Aq+xgXmUz+ns0NsbTuu9mrK/gJrV/Ump/XuLzlSA2u5T2nPdetjnvbCWvfIWiZtaZ8atLVnqUdY5960B8B9c/OZupLeD2yZX53prAENGZvrq5qbqbarmMB11p21AtfGvNJg7fa9zyJxrvqWOaFrmXKn9q6rwTf34dQr9WdsIYc13D2bSfoBedR6Fwe/1Ml190G6j1PsrjF1JVO/09d1dfLJ3PVp/1Mb9tbVubJ+YK33jnt3ZP36ZD2P8NTLM7ARjNw4xTiyQMSlLWSzgfnkm/kc0E2FPohcpw+xcpPAOI5nY7xad9K19qHoWCcm26yDkX27qiHJAyd5mMmbcRjWkNcJ/icfmfJO+yaTfdN5u+arvUj6vEznMuP0+cs8xGHd88Fa2+dzwpi4O9OZM3VK7iN1TzV1TK71YZzOatp5bdyOCVf7MNmDcR1qmc7FXcxTrEd64hnTp/eznxf3Haa9xya19lnI3Llm3ak1yRrlVPezPbQOe8HIOuFUx9QD+5622gPXrknn5tNesEaeJn0Y6mitJ9IGTfpP/WsNj+6dNgz3B4jlfWKz5v5kLnqRftjnPmb/21ZdDPez/fHVhmGsrI8h9ClzJKkF8DtphTwHrqmzbYF5aoG2Y25M4jO4J8Zg9DlLX+xOe3LqTWP/Mz++U/8yXvrwmfVJanVMpO6ka6BP0GfIZznPdsdknrEa97mfj6sa3BuG+dTYZH5zyVS/9lln18Ac3MMr2jfz6T99N4B6HWmHvtYuvX8M+zOtMYRrn7PEve6Rthk7+3dVZ9fo8NlK+vw1mZ+42qo987NuTyB9r/S6liPpPmWOxDhJn8fuTevJtezNVC9x234iz6v5hfjp1/uReslHrFMe7Rj4+UxN2llnQPef+/as9YCaMl7uNSPpNfNC9sZc0zmdagB9GdYLJ/tG39TkPUbGBDS6ps6sjzj260qDe9n1J6e+6Zv0Pk258XFfIXMzMqZ7zIDpHDBXc8cGYqj5kWczMTeDGGp7JE72TfurPZApdtYIGZthfUAs7tkn46WtOvm0Ltev9t+Y0Hvb9RNXP2Hde7mWtgw0A1qYT3274umXZ8sy0Ycc/BLikOYDsSzL30H/0F6WZVlehz8GGM8y/eH0Dvx97918tM5leRV+f9m/XV5jfwdc/kT25dnyFqZfyPzS5Bcfrpdl+bvYX5yWZVnei/9j5Ufg+7j/l/934P9Q+k5eqXNZXoVnZf92eY39HXD5E9mXZ8vb4EuSX3Qc+7/YLMvfzf7itCzLsizLb8IXt+9+Ify3sb8DLn8i+/JsWZZlWZZlWZZlWZZlWQ7sy7NlWZZlWZZlWZZlWZZlObAvz5ZlWZZlWZZlWZZlWZblwL48W5ZlWZZlWZZlWZZlWZYD+/JsWZZlWZZlWZZlWZZlWQ687eWZ/zIJn7+Jz/iXQP6Uf12Ef87cfznzM/5p87+Fj/yLPb/1efpK+Ndc6dGf8K+6UsNvfMbQvP+q7u+Bn0v8fPrb2HO6LO/lmWfq7nuH9b/pd8y/9fvoK/f56szx+7h/2/yWn4fv/B3xT/g9gF64h7/tu8Pzt/xeHn55ll82PXiof8of+8/q4AuEL5J3cheTfv3rv/7r/8yu+Qx9j/LOL+t30Hr88vzpL5jQ+OrLs2fOTMP5eccZmr7w3xX7Wdh7evIbYR97L5991tyLZ88VfPQsTd+t794HYnVNzD9zr3/zWXoWntVHf2mmJ8+cyVd55Uzf8Rv3mF585x84n7UXfxJf/Ywk0/fxV/LMM3X1vfNZ3+/fuTd33PWOXk0/o/H5zGfys5956v6q3xevzlyv0deP/E5Er+jZV/DO83zqjfW84wwQv/ea2Kc9eZaf9nw/o+crz83yOXzovzybvvi/+we5PKtjesBf5Z0xP0Pfo7zrS/Rd/LQvy0f5SB9/yvOU/KQv/O98Ll7lHS/PvoPpTE4/Cz7K6cyz1x/5xfZRPjv+T4Jnhnof4bd+306885z+LXzk59bfxnc+I6fvy6/imWfq6ntn+nn4Dn7y99dd76Z+ud+fxWfHl686s1dn7l1n4yt/J37neX7m94CPQnzyfBb0/bf+ffqT/pZaPsbbX56xxiejHxweJtcYpy/QPoSZzzwePoZrec9hDrR4L3X1A856/iAn9uR3hTGJo29+UbGW8+6Ltac/w/x8Zp+tMbVmDVyTI9fzSyfzYGOPcwi5837uIXN1uSd8plbvZ5yMkba5lvcY2E1fQFljrllTxrefEycdj8Tpfecz+5303nce5+TwzJCbeebJfjB6/51jQ48yb9pC7o21dT8YkLEhNTByjZzMMz5xT3RvtCVG3rcvCfdbS9L15P4wd/2j57hzqz3tGfan4zOk9wyf6Xy0f+pJsLVn+DDPnk797HoYxMc/tTHan3XXyHXCOpvUe0fWwTXx0Gm/cpgv77lPp/2D7HPW0z5obt32S/TJvWLdfNlXRpLaPUdNa+1eZr8YkvcY6sl4DPSLdnxao7Vo7310eM/a3SPn2HS+7JP2ju51r5l7om3llD/7ZlxsO4f1A3Hxy9rpX+bI3He+rkGfPQa2Exljsum+MoifegDfPHesZf2Zh5F7N5E9TV3ZH0b2CB/m5HWdPNxznpqx616lrvRjiD1RS9fmWtsx7JHz7BFk3QyZYtmXab+zDnDPsiaujcvIPkPXn72DXMM2a8m4rgt5cp4QwzzWJcbkvmSs7A3DHuQ9hvHbPuOqw7WJ3PfsHXrYx1w3p3if0b1rWEttQLwrn8Q+Zj57lhoZPkN5L2sj53Qf0ifPX/p0rcRQS9NnKHtIjN6/JNfIccqT/gxypi1xmPtcej9rYq21ME50XcSXUz4+tWfN+kV7h7D32OqPXZP1elaIrU73Eruu0zXouozZ2qz3qobsSfc66ZwMIUbeT63MrYX4TfYE7Ivg08+V8fMewxpzDxnSscmdmrKOSevy/bz95Vk+AMw9RB5amWII9/WDtDVP+nLtA+Z6PjSsZbzUxeFWM3Hy4eF+PrjMc/2ED4w5fFD4hIyjrbQt69lTYI5N1sg9feyBc7+gMqb9M99E+gA5Uktr5zr3BZinjXN7gzZjkivj5xrgm/vY2lnP/eJaPfYk46WO5ErHXRw+UxO+zLOP0rbMW697TD7PjH49b19zosG+2DPnky3xhDXn+iZTbGMBc3V6Xoyn7ok+Wx2b9dyDBtv0x1Z7Y9lb58K1vRTmaePcWuiB8bunzs2XPZOOT6zua/p0TOw7h3oa7vfZcd69STon3PlnHZC5G+53X4B49vIKfHPfyNX7CN2bjm9N1sDcOL1GLO5Zt3G0a93dQ2omNvaQ69zr3jnHL2uYMFZrsv/mlo6ZusAa1e5cuO5+M08b58bNvcjagfs5n/Yt9TG3Vuyyd6y1NuF+1+Q8Y0rXLWiZ6lcj/cWv59bUua98+UwNHfdUKz3RDtKvYS1rxzd7So7Mk+vUlHul/hOtmTjktk57wmdqxi51OleH/kKOjIedebHVD/IMmTdrAnyzf23nPHPiQ73QdTNv38zJ3HyuG7fxPFmDc4ZkvN4j7e1t9gNYS+0ZC9rXmpOphvQjXvYLXGdkb9CW894b7DOXc8E+5w3xu77unXM+M9Zd7xJ70uCfMU5YF5+gFufS/Zjisz713mvXuGfvqatrzfmUR7CV7mHvT/bUnnXN05mDPhvE0nby5TrPltjDK9SW+bJHU77eG9YyBvM8P6lP31OPwXq7b87Ni13OiZl9SE2QsVKTZN+7BmLjO/lNZC7AJ/2Ig41wnfkafPER+yj4Ms9eZLysDbjOPSC+84zdPZ3mGWf5Gbz95ZkHC9hwD2MfTMA+D79Mh9B8U5679Sa18Mkc/9R3l+cKYyaZM6+7Vpj0Jbl+IuP2w2dt4EM87UPeP/U1baY4XV9rwf7U0+53x8KXnH0tqXnSn+fzitRxF2faG+y7L3Bl23nStvsyacLeXmXPpz6lbZN5J9+MndeCLzH6Wlq39F5DapliJcTNnqf2SWfma19oPR0De/dk0pba7/ID18aY+n51PiD1NGlLnrZj3vXDdM6u/B+1F3RhP42MMWGu1D3tA/cy/6SR9dwL9so4vSas555OcQVbY3itL9etWbIerol/xVQ/c+5D19Kapz5cndvuP9zFyHPa+VMrpC0xvRZjdxyY7E9kHVynBmBtqnXKwdz6ez+Mk2Bv3CtfsMaud4p7onucdI1cWx/X9Bp/86q99UjHS7LWZNKXZyivYdqD1NJ5Tlohe36yeyRe2xBXzVf+Uyz87Me0ntBr1hPmuQcZr7WA/Z9yYYtPX0vuzemcqfFUI9fEdh+w7zzSGrqe1CNp0/Z3ZE18qlGs6653DWvYT2PqYYOOrHPK7708C71HXVPu1VQvqD25i3uidff+cG2cKWbnTTpW2nK/94a1rgvsyRWTtswx5Xv2rGavHtGEHuJjl2ege949xPZR3VPdVzXIqddNam/dkjZ5PTHVmjqueg6neiT7YWx61T1qna1j+Rl8+sszHyQOCOs9psPchzDzTXmIcbUOmZPhQ+KDypgejB5d90Q+JEIfzJkPKfG6B9m3KVb6y6TXejIedI98ONMHmKtNnyb3Ku0l16G1mFtYY+7Ifnes9OU6bYV11rpmaC3JScddHPYmNQL23RfANnM4Jr2558TPWidNaZ/6smfS50kdDtcm34zNZ5/L1MoauRLiTb3Bp+9nrilW0nHtERCD6x7uG9edGz25r6kFsjdoy7gOe9O+0PGzbxlbrs4HTD6StplHWotM5+zKX/sebS/c775P8SewI3Zy6smV/kmz52zyF+4TS650o8n91wZ/4H5qJrc6GGoB7Lw/aco8kj0hd8buWKxnTcSa7LXhuvdvipGa8pzae/Of9g+IyXUPYhsnudoP4+bIOrw36WZY35Qj66eW3L+sR9L+yhfwVWfqwPZUK6jbkT1OWMs+APfoLz7k45ORPZ/6D9bT58i1zgXUbF1CPnvR5wnbrp0cxs6eCut55lKbeaxJO+l4k13bpH7WMp8D/ylW1jutJ9P5Yp59znho6T1w3VxJ9ppr1nsYm3qpu5k0Eiv74ycaiGFM4DrzaQ9cZ9/b1qFN20+0rzXlngrr1HfXu6ZrFOPdgV3WMeVi3vvR8amHezk8a5M/oPvUB8HvVDtar3Ke6pp6djpz0LHSduoXsN6a+vy61w58Jm3pN+XDvrWnZq4zj4P8rWki99ZaQP3e6x62bmPksFb8+ix0DXkuEnyNl/oS1vRXd5P50n7iqlbIWJL6pvXsM8N+GJvRZyPtcyw/iy99edZfBiewzUOY+aY8d+usZe7UwidzD3M/jBnnUYyZZM68Pj1wrS/JdUFrxsm4uQ9wqs0eeP+RfqRNXkvX11rMCdTkPkLuK3Ss9M1rSc2T/tYiVzru4pz2pvsCk610nrTtvkya0j71TX1KW+KmplybfDN2Xgu+xOhrOfWm9xpSyxQr6bipfdKZTJpaT8fI+HfapvwdP/c4Y8vV+YDJR9K2zxJMvYfpnF35T/YnTrZTryaoJ3UYzzqc977id9rH5rQ2xabHpzNgHD7NjS1zarAHrGWM07nq2mWyZ859cJ9O9PrdXkz9vYthL8A+Wn9qhbQl5lQzdBw42Wubunsu3O9+qYk4XHeOrL/3I+uRtL/yhdTJdY6sPSFm9rR7nGR80Z5Pa+Yane6rPW0NUzzJWpNJX56hPk/EIFaSeTtPaiUO+SR7fqrpKp60TcY91Q1TrKx3Wk+omfWEee5Bxpu02P8pF7b49PXEtI+gxoxrLtbsExrJwVz9xMucraHryVon2r5hPWvImvhUq1jDXe+aqVf26Y7snRAvtXHdfdAvuerHaa1jY9O1T70Ca9RWTc47Z/Zwism8+ygdK20z7gR2rj+yL5O2zDHlm85qas7r5hFN1stI2+559zBjP9KnrvvRGoQYpxzo8Jy3bkmbvJ6g36daofV2zl4nXtaf/cjYfGbeO53Lz+DLXp7h42G5ow8dfuYzT66zdnX48lDrr30eaK5TI/fV33j4s14xjjnblriZP3O27dTr9Bd8rNkY5s99AHvQ2vt+xgTy2itAQ2pre8jeQ2tRKxAv43Od8bvu9AVsMzbXxptqbi1ypeMuDr6pCV/m3RegL2mbdJ6svc/EpCntU1/3DNI298u4rk15pthZK3PjEYdcSdsLtqyJsc09xUqw7bPTOrOOZNKUfYGsG4wJ9mmqCybtHT/3OGNL70XuIUw+kraZR1pL0nXd+Wffr5jiQGs91dRrXDPsD7GzP9L67Nt0Nlyzfj6tk/teE4/5lE/QQ259sMUve8A8tenTEGPqXeslR+ric/KT7D0Yb+oNZC4hvjVC12RMePZMc52xE/Kax7hTrZ2TeMy7DuhaIP291td+68M896/rgcyR1+0L5mJMtU1kTPVmj5OpXuboyHzEoNdpi03qJceVRvxznTl1EZP47k/3GDv3GbDvPGnPGnPBV50dC1vXzKsOYT37N9kRJ3uTe3nVlylWa8zaGu5nrdD2GQ8taa+/+dGprdpSO/OsM+k+yVQjYJ8+xCV36ss+Atepp3N2PU3vU5Pr6jZ+awHW7fVd75L0E/KmPTYnrblmz1LnlBd77BLssn9J1gNe82kf7HfnwyZ9RXshN3P3izhZc/ZEX/um75X+jJVnJeNO5Lp7eTpToE3mw/8qH/cyLv3KGPieNHYfJ7Jert2zriftoGOnpmaqi7n21JTrzN0/mWIIudM+64DuUds3bc911tpz9Ga+7hXrDMFf++yj12rruA22p54vX8eXvTwDDhY2OU6kTeYzT8bqg0ZO18DD6WDdQ85nPwBZmw9M+gKamE8QEzti6ZeHnfvmh9TLyB6C983d/qAehg+pOfHTF3KviKMfI3Uy7y+b7Ef2CU72GbO1uDeS8bHLHFkjfu0LrjPogWTN0lqSk45H4vS+49t9ke4/AzpP7rkxZdKU9qlv6lnauu7AzzWwNvN37blHjNx74uCfYHPqDXEzVtY3xUqwx0bf7Be0TobxuW5N+GctXXf3tfuYMd0vhr3t+FyruWND73nuIUw+kraZR1pLknsCj/gz14eRfZPTfmJv37DpXEnmwUdbtHg/13vNXva5S125lvfR5n1rMceEcczpfrkvYkwGPubkM9eM06Qu/BmZI+thZH+zN1O/HOZOOyFengU1iHUDcTIeNabWtAXtc5ir1/A9nZ3sETmxw958DnWnPSPr634Tz3XW3D/oeiD7ldftC/gSA3ofO65MNRF7ImtxT+xr7iG6uNegX/9T7xPjdPzUwbBmwC5t6VfnSh/WOl6S94lrz63bPgj5tCfHZJf7CL2X5DEGQ/1TrK43fRv3OmF+1b+Mx8jc6nEQJ3vd6wzrpt7TOev+gHukVmOnVsDXXKylnt6bvuewxklHYj8d5LOm3lPApvU7uneinZqEXNaujbEbe8dQl7bed2Q/vWdNXS9DXb3mfbUx7GfmgKuzgK3+Xhu794fr7GHWjS/jlKdjpaaOC6wbOzWBa+2TdL9S15QPshfYkyc15zrDGOa6ovcAe+K5f9bXdh0799uRGr1HbJj63jZ5j5G9TlhDT0J8/bqnk32T/ujkU1ijF67nGmjPME/aUh+1QffRuNn39NXPft/VsXw+H3p59p14eE4P1FfBYc4vlWVZfg77A2ZZlr8BfmnvPxT4Rd0/Rpb/H/qUf7wt38+e1b+L/d1s+Y38hJ8dvHPwRdryvezLsw/AF3//srosy89hf0FbluVvYPqFev/HvZl9efbz2N+n/x6mF/3L8hv4CT87fsJ/OLT8N/vybFmWP459ebYsy98CL8v4znPsf8kzsy/Pfia7L38HfE/tPi+/kf2OWpJf9/JsWZZlWZZlWZZlWZZlWb6KfXm2LMuyLMuyLMuyLMuyLAf25dmyLMuyLMuyLMuyLMuyHNiXZ8uyLMuyLMuyLMuyLMtyYF+eLcuyLMuyLMuyLMuyLMuBp16e8a/X8S85/Xb8Fzv3X6W6Zv91kWvyXzhbvg76/m//9m//M/s98CzxTE381poaavCZ2H/t9L1cnZ+vgvw/YV9f+dn0FX38KX2S3/z98u794ne+R3/vo2f07ifwzJl/5fl4hq/K8yjv/Bvlu/9O+C0/Q3/SMzLx6pn4ad/lfwrsCc/YsvxG3vryjC/QR79E3/lD7lme+eXpK2g9/tD+7l9K8hcj9DH/CK/4JvYlv3DfFftZvvP8Psuf9ofTR+phr767B1MtclXTs98H/X3ylaDzp/yi+ZO+L97B1fl5BmI8epYSfB79+f4sz/4B9tEaIPvYz1auvQL1PPoMqiHHKxqmGn7Lz4DpmX3Xnsgz34/PnssT7/jewd9zescztvT70e9sYub+PJPnK3jn72XPnJPP4LQvvQfPwFnGN8er+/euZ+SKV/b1FV96k7UZy9HfqcxzPffPfXN03zlruf7o/mI7nZM7uhbGq2fhGaj3N/xMWpaJb/svz94Z61l+2i+S3/1D+sRP+8Vo+sX6u6Avr/4y/FX8tPP+DFOff2s9V2fmnTV91/fJT3o+4afpeZV3fed89Hv9M5874hL/UT5aA1z18V099uw9wrvP6VTDb/nOnHrxrj2RZ74fnz2Xn8kzZ/4ZW/r9kT++4Zk8X8E7/6747mfmlX050TX5vL3y+8JXPCOv7Osrvt0vzrvfTcZ1j3gOmLve89TQa+TI9Z5fgd1Hzkn3pev5bMjzzu/1ZflKPvTyzAefkV+a/UuJ9g7X0t8BfGFgQ0zuYQfOGZmPdeb4uJ5fdJ2HLyoe1rznF4VfVg5zAzkyFnHIiU/G437GyRjdC/NmbQx7lDaQNfaav8Dk+qO03xQXqMveY8Na1so19TvPfUpfbTJv2kLWSh4gp/cc9jv9UwMj18jJ/HRemu6NtnzmffcsQXdrRpt0bNe6P903R+omP3Nyuu4+5r32E3KQb/KHq9z6uobtpIf73HOOT+J9hv1MewbxgJxTfGGuJn34NCe+5CCO/q0nSTuu5ZE43meoeWKqKfeg5+TVLtdSC8Nect096X1N7fYr15PuCfnTNus83ceHOXWzhlY1Ze6sgZExIHvhWutheAbRK92DXEMD84yP/4S21sJQN3Cd++t+pT0j9wByTX+wvsT8krH1c+4wn7oYqTthTd1AvtwnBmS/0r57rda0Z7gHz55P7OVuX+0HsI7O3ou0yf5kLEif7L8a71Br6hd6k/vRtr0H/+f//J//e82wBuzQlnVkPuM6so7O0TpZwyb3kXueUUbWANi7psa0d5CLWNjk/qQ+yHj6ScYlTve08+YaeYgt3adcg+yvA5+O0znV2/eZC7HpxUT2Bv1ty72MC10Lw3xpTyxRn2SejnfSmrGzJ1c5mXeNE+ojt7a9R1MvGvKljX1JDYysMXsBXGcd2uuba5C6zGPepPeA66u4Cb0gduK+ZS5jMbLXXONvf/BhTtzWD64l2GXMRH+GNlmbY4Jck0336xnwm/ZAcs+n3rLe9yRjZxxhve9NZBzsT3vRTH3JGrjO3vsdxX3v9VnzPsM45nFkP3u+LL+FD708yy8+5j4k+aWobT8o/UAlrHEvvzCIl/Nc98HumD7kXGd+6S8580pr98vCuOCXkzbOrV9tgF9+yZAv5/joJx077Y2tHtbMBejteBPWaRznQlx7jWbignbmcJ6+XE++5GLNObQtQ9DgXF/1whTbWIC/Ou2b8br+RFvXOjafuSeNe6J/7iF5s37WrvoDmRuYEwfwzzn1pTZiZU8b1tufuVzl1jd72Hqc8wn2VtCa+phf9blzZv+AtfbJmNaXOVJPQmztIP3u4qDJmoG11iVd07QH2c+MY97sR+aFKXfGb+3Y5jxrwXaqw7ObZ4F57i1x3CvqYT21GkMb5xmX3MbkM+Pn2qSHtY7t/gH+WSfrxlNvxhNt9e3Y3GfuHgJxuSfG1yZ7DqzZd20T7NWqHuG+WojhNWRPTpzycc9+OFcDn+oF1jIvc2udNGS+roe4OadP5npkX1uXOnoN0JX7wNwauZ9rSdpdod7pXHX8trXn6XuqIe2IyT1hLfvFPM9h50jwY91anfd+GK9zZ43adj0Z37OoDbEyHnasC9fWpq/5nKsNmJuLT2OrLfuU5yrr6pqnOK7xiS/3c9/wyTnXmVuswX5Yv7YdJ7VAagHWGYKvc3NJaiJm+k2wnlqom5iP5LTP3b+kbYG5sTo/8+xF0vVwnbWbSx3ZC+A6c2Gb86wR24yN/oydmFeu4janPUqf9mduXZMubLmnTfbFvfJsQvvLVd6uucEu95w6nd/5nnjEL2tJvZI6ku5LxpHux4n0JT9z/awh+y9TfXk+uG5fauG+MLe+vE6mvsjV2rL8f+z97Y0sSXptCVMFytAqUIcWgT9GgpJgAGrQAgxADRojAP9fgApQgdaAOvB9V02vy303zT0i8uOczFN7AYZwN3u+H4uIdKs8lV+ZNx2eJbzRfDM9eiOl7CNbV7Dum5s3HW++hHs/SLCvbJI24PQGTpmWh87vFEt/8EjnfqoV65mH15Ixd/xcP6ojnPxe2SV/bZ561zFi15qlbn9pQMo2GeNJN23ntRC/fclr4b5rC9jpmDKWk60kawen2CVtneROvjKWvAZtyCmX5LSOPnV55PtRneBkwxxPeyn7eNJtn9hIGWNPWMcWpH0xnkek7zs79iBtnnKRzgkyj6tryfy6/nDSSTretAdcmyvXKStt45QvMSDT19I2oGOhTp2fZO4nW9mzU/8y5lP83J/qeJLNWPJaOi9wH5xiTx+n2uUeyuum/SLXthrk7/wB11lPc4BH9WndpuvROeT6yVb671jQs6e91n4hZYg/5ZNTz0/oI4fxt42Op3sAnQO0HPkqc5JPvycfyTM1wwZywFq+h3Ivn3RP8XGP3kke9PEot7yW3D9X15L2u07Mm/MjOyeyLpD2klMOKdt6XTNrdUXav4uJnB7ldZVDc+cT8HOyc5LNej+qRYLOVT8lZXqda+ak64yeObYvaHnpHO/sNic/4Pyj+mVfJNcl/eR110Qe+T2t3/EeXSHWOz3qkHmf9sepXoBezuMnewhZtztS91Rf7ts2dF3M1/fCyX/HmTbI59Rb5k41gGdzHOOr8e7DM95wfoDkBwWv/abIN/bJVn7gJcjl0O7VBwXzok6+efsNi05+IEDmcnqD5zqcYsGvdtE3Foe0LUhdrvvLPWPqnE+xnMBnxuPQVtrFl7059Y77rGHmlLqnH1Y6f/waC8O1k27a5jrtQMZ6qkvXTrDZ8+nrZCs52c3YidP8GNo65YidlHWYK6+Zd9sgZmK/4rROPNTuke+TbsdzqhU2sG9/etzVuX1mj4Fr5pLsR/ZRTjpiTA5939mxB8kpFznV0R6Adr3O/QGp3/WH1JdTb7Wb9YKOPXW12/sOma5PyqDHddI2oGPpurOOjsPcT7ZSl+uuU8bUOUPHIifZtH/qCfLdE+WMPUkfp9rlHuD6FCecckAPe10vOeWX/oDr7EvWH33t57AmrQsnHWM75eA6trrWd31l3j70mjn0SBl8OZ8w3zmdyDo12MhcWrZ7AJ0DtFzXw/hz6PfkI7mqWeaTNtqPA066p3y4Z175xnVG9yBryutd/VhTn+vsBWQdWVPWuNxXj+wIa+jlEHNqTjmkLNdtk2GNuTZOaR3jzXyhYyJH1pk/wXz7kmd9An46ZzjJ5h5oH47cb9I+TrETo3GynrXgmjnBT+pj27h4TV1oeekc7+w2nZMQJ/Pa7qG9zFdO/pDRT9bhyv8jv53zCWTfqnui+5ew1ja7/0AMp3q1XWxlD8GePCJ1TzGf4oJTzfN9cOpVyzuEXHsOiIE5eyKn+ozxHfjyv3nWHyCse//KBwW+nE8bcNJJmZaHzu8UCz7Jk7XMtXM/1UrdvpaMueM/xXLi5DdJu+Rvb0696xjTdur6Q2V+SKcschlTrp1003ZeS9biVJeunWDnruePatx2M3bspm7aOuX4yFfGBW3jlEtyWkeffj7y/ahOcLKh/dNeSk667bNtaDvBBrYAXWwkJx1AL32l7zs7r/bxVMeM6epaMr+uP7QO1xlfx5v24Cp25tGDtnHS0W9fS9uAjiXrzmvmmrmfbKXuqX8Z8yn+jkVOshlLXsvJlvvgFHv6cD1Rt6+bqxwAnc4DkL/zB1xnPTOHU32S1n11f+Z624L037Gg53uj19rvHfQ3/Z56fuLOB7mkjZbtHsCp1i2X772TfHLykTxTs7TBmvVuTrqn+Lhn/iQP+jjpZl9OPSJO+3h1LWkfO/h1ZM0e2QFsoSfZIzDn5pRDyl7pCT6yH8SW9tL+szG1DXlW/s4nIJ/1lZNs1vtRLZL2cdJNGa5znWt0pOuccbUvaHnpHO/sNic/voew0bab7Iuc/LUf7fPa71V45PeZuDKGjOmR7hX076TnfOdxqm3vGdZPNk97Czlif0TK9Z6Dk214VJdTPs/G1P0QYkmbJx9jfAfedHiWH57c+8bMD1Zl842WsqcfengT9Rsu3/jq+GZ75YMi5/sNyzV2xdiN7fQGz1zhFAs2sNVr6KW/U97qAvKpj73U75zbH7K5Lp1nk3YzRvWSjBeyPql76nvKdq2RdQ3az8l25koO2uu6QNdOmMs4ta3vk62ENeSFHIwzYwautXWqD3ReSdYP2kavN/hPeeLL3O58o5v9gvZ3qhU2rSVrbUNOe619tkzaFnyYQ9cfTjqQetZV34/soGsd1O06yDM90C42c434WJdn8uO6ddJ/5g2nHkLaMUdtAPfWC4jLmnQMcLLRsWR+vKZ9dHPvcZ95p66+0ja+tHfKuWMR5rClrrb1TUwZFyCLjFgPc8eXOtrLeLg3lvbftrlXtmuWINM5w6lXbYdrawvGbD4Zb9N+25/5ZG1ynTq9ta/I2qerPLt3Jzr/rI929ZN0nRJizXiwmbLpQ65ySLmW4fqqNycfSdfzlE/ayF6dQDfr1PaBe+PFVtrDj/LGoiyv3NvPU19SHlvabluAH/PiOu0kaad98ko82M08mUNOMufEnKy3eplD2m3aLnGaE2Cr6yVXMSGvTsJc54jNV3xCy4uy6Zv7Z2uRtA+uMw59Zd3tMbCWvrhHR7CnfNtmvuWl63Fnt+mcAP2sFzG3jCCXsmDs1rjrAvjF7lVccOfX917aTDqu9NX1Yi1lM/ak9cBcT/QaNvMen/g+0WvYyntyyZgTfNh/fLYP7p/NLzntFWK466Ggd5Jrmxlb12+Mr8zLh2dsdjc5I9/QXOe9Hx6OfgPzRmLeN/vpDecb3IF933x3HxQnPek3MLCe8v3Bf5LvXDsW7PihZq4MfYlfDAz9cK0upD4jMWfJWLSdthJk0y7D3NNu9sbaJtynj6xP6hpP1jdlsxaMXAOuXYO0DcbmyL6detS1S9BNW5nfyVbCWusnrDtPTto61Qe6Lgzj7hq1jazJKVfq17Gm/zvf6iYdz6lW2Mh6tv20aa3sc/s0P+E6bQM2jBnd3DNw0oGsHYO89P3ITteN+a6DYIf4Uj57oL4gn7JJ+jVWrjs/clHOa31mvSB7mHqMzjfjzlgYuS/QYy452ehYsu4n++kjY4XumTE4rBdkztKxiLLpL211XJLyjLvaEWvGg0/XyAlb7TPXJfWw2XspY0iUF/TSX9fW+LXX+TCyls5Zp4zfa23ZB9cZySt9ZT3zYo25zMU5hzH2fGKMYDzpR7pOTfbHnJXtHkjn0HLGI3e9ufIhXc9TPm2D+/RlnJB9h7YPWVswX0bLWjOGcdg/yHVG2kU2Y7vbV73G0FbbaZ+SdbEO0jknWTN9pWyuM7JGyDtPz3ovoGu9et9kTKnTPUg6R3jFJ2Ajay/I4jtz0o5w7xrjKtaTj9bNPQ65Rl3SNnPEJ/ZJsi7qprx0PR7ZTdKH47SnWsY6ZF+ENeY6/oT703yjviPrr/2rfqWe8UDXC31zcN+d6gy9pv0cGQ92c8390fvbkX3q3iT4yFokyBqj+ybh/lT3rktDPCefHac54CfnofPOfIE5Y8eXemN8dV46PBvfDz6Q+gNrfD5XX1hfkasvyTHGc5x+aP3V2OfE8/jQ4MPT+PXJB0F49HA6xh8F3wtf7fPw0fPRV/jO+1U/R/b5OL4zOzz7xfmKX1h/BHZ4NsYfhz/C4Rk53j1ojP/m0UPZ+LU4HZb+ET4TxniGr/p5+Oj56Ct85+H/uzxLvAK/pedvAI7x3djh2RifwA7Pxvjj8Ed5UOZhI3+7ZpxhL6xOfyz4DOD9kWOM8f99Hn7XnzH3nfc5UNf9Ysf4ruzwbIwxxhhjjDHGGGOMC3Z4NsYYY4wxxhhjjDHGBTs8G2OMMcYYY4wxxhjjgh2ejTHGGGOMMcYYY4xxwQ7PxhhjjDHGGGOMMca44MMOz/iTs/z1jF/xT+p+B/xT6e/9i2/8RRzsnP4yjn9N6rP+vPCd7zHGGGOMMcYYY4yfwcuHZx6SOfxTs595eKbtqz8XzLzx5MGL81/pMIbDLWPt8Z44PTz785///PeZt3F3gOXh2UfU8xSvvl/ZQ9rp8R1wf370YSQ1/W61GGOMMcYYY4wxviovHZ71wQoHFx5+/MzDMw91HPIVD8/EQ5/3/qbYR9M9/iw+6rDPHmsnD9O+Op9xeNbvQ3x89OHcGGOMMcYYY4zxR+KlwzN/o+V0iOVDu6+MPhjKNUba8SDB4QN//xYNo/HwTFkPfrSZB0H9m19ibHkQZ/zeM5K7fLi/Oxi7OzzzAMthLczHgyLvWT/ZuzpUzAOmXuvDM+uFLe1lb1hPP8Ym6juge83AX/uG7L9+k64JqGM/rvpk3Pq1dl2ftI0M92mT68wp5eFUg+4Ng7nTmvUwLuNlMJfoq+fBmM3fmK0rcaOf9pnLelgj+KhagDb0/X/9X//X76+p3/GOMcYYY4wxxhg/gjf95pkPuYkPvz7s5sEEuO6DO3LcQz8Uq+thQus2KZ+HB9o1Bta00T47/swVruS1l/kA13nQ0Hgg0TL6NXdzMwf94NdrbLW91uOea+XME1JP/7zmNWjTGujfe+WNHZvcC9f6PcXR/jI/770W+5J21GON2LQHzHeNlAXjkqucOkb9X8lLyhq79QNj0r72kDW2XG/clwxjENfMtf2bi/fKd730/ZZaXPnWF0O0Z8+V0cYYY4wxxhhjjPEjeOnwDPIhl+GDs/M+KPfDMdc+hIMP4ryeHoq59yH80UNzPtR7jY4xGGPiQUT7MP60Ay3P9VU+z6C9tAGP5vIAhWFuba8PHuRUy5zzwEN984euiTLach0b1j719UNMxms9Qd+8ntZP6Ec577uGwjzr0PmcyJxAfetqTvb9lRqc1q2p9q0DMl5f5SbacBibvvEL7V8917Mf0PKv1KIxF/vWutD6+HuU+xhjjDHGGGOM8dG8fHgmPtgyeKjuh18ftH04VrYH8ur26AdrH+qbfsj2EKDnM2bH1cO7ssxDH1yo30P9R1wdhDwzZ34MDy7anjKuy6mWOUetuHaYP3RN9KGtXLf/p0FMxmv9Qd+8ntZPnPxkrbTTAzofsR453EPY5t66KmvfX6mB6+k/e5sDGXPp/XFF9hJdY7Vf7b/7mf0A5e3JK7XI+xzaal1hDj/6NpYxxhhjjDHGGONH8ebDM8iH8X747QdtH4JPpJ0Tj9Z9KO+HfB/umffgAVvg/dXDuzZb3hzy+i20PXk0Z26Oq/g8CGE+OdUy5/LABFtcX9VEH9rKdeNUtun6Q/o+rZ/Qz5UcOWQ9zQk6H3CucyYmUN+6WruWf6YGp/WrvoE1yXwekfaM1X61f2Vdz36A8tb6lVoYu76811brivP6MrYxxhhjjDHGGONH8dLhGQ+w+fDKwywD+uG3H7RdPz38KuuDdeNDfD9Yiw/pPuSD/pxvH+pcPby7rnwfXCh/ygdS9kTbk7bbuXuIkNfItr2uCTKnOvQhhv5SlgFdE3S4N9Zez1hPsJb5p2/QPjECdr0WYzT+Jn2YKwM6XjAG680a98ZkThlTyr9Sg649qK+/RPmsWcO6sbV819fYjLX72fJd61dqoa6+XNNW64p6jLu8xxhjjDHGGGOMz+Klw7N8kHVIP/z2gzb4cJ5DfJjOkQ/SOd+omwcOHhzkvDEyeBBnXD28a9OH/dPBxV0+Lduc7Enb7ZjMx3vkT/Y8/Oh59RzWANTpmvHaNTFOeg29DtznOPlicN2+gbhTpjnts+SUK6+5lvFC+lRe3649c2Ak3OfIWNVnaMM65CDPuz0jnW/LZm4dq7naz+5H1/rVWmSu6DK01bqJfk79H2OMMcYYY4wxPpuXDs/GGONH04d6Y4wxxhhjjDHGj2SHZ2OML8szv203xhhjjDHGGGN8Jjs8G2N8Wfyno/7TzzHGGGOMMcYY40ezw7MxxhhjjDHGGGOMMS7Y4dkYY4wxxhhjjDHGGBfs8GyMMcYYY4wxxhhjjAt2eDbGGGOMMcYYY4wxxgU7PBtjjDHGGGOMMcYY44IPOzz729/+9vtfxeP1M/n3f//33/2M8TNxv/+qfwnyO73P/vrXv/7Xn/70p7/fje8O/fS9xfV74f35ke/R7/Le+NXeF/TQffHZP2eM5/jo99b4MfAe4nPsI/hV98B7asRfCf/zn//897sxxhi/Ek8fnvnAcBr8gP7o8IwvE9bfy2c+uPBlR5w/Gur37EOi+X/UDz7jbfzqDw1377OPfCjnPffeHzLv4vkI+9Lvu4/6TPsO/MiDmFc+D5/hve/Vjuczv4M+kld61t99X+175tHPF0D8pz5Tg8/M46vU6ZkafTSvvLe+y/vmGb57Lh+5Z3MP8Jnz7B60hsbB+/cjvqtfieGO99Qoc/moeMYYY3wN3vSbZ6cfyn/UD26f+UNLP0D8KD76YXF8Pj9rr/wo7t5np/f/z+RHxfOeH6a/Oz+y5x9d51ce8E/05/Nnfgd9JK/07Kt/nj1T81MO/lzyWXy2/Vf4UT+DJa+8t77L++YZvnsuxP5Rn7Hv/XyVPHD6CrynRl8tlzHGGB/Hhx+escYrI788WocvW+WufsA/yfhDS/rpL278tp6kHsMvR+Ry/upBIuVShuvUx48QT/v1B9ycY6jX9qR/QL6zDVmL7EdiTR1XPzCc/HQ8kD9MYYuaZT5cq8fIuFhDN+PGRvpGRtIOw/pB1+b//r//7/9Rg4y1yRgY5th75VSvq/5B6uv7Lo+U7/hTx7qc+gTtI+sIvbd5bTovdOSqXuSYctjwvuvfsUvHnnVAJ+1z7XraP+3F9A2ZgzbbN8M9mX5b7mpfGJNyzCVpI9eILetjfYnBucyHa2udOpk/9hLnGdpKeUbmnLa7J9ybp3lcxQqnOkv2hWHuwL11ydgEP4y00XlnXAzJOQZ69NVr5zsXcc+lbNYJur4ZG7LcZ3zuK+NIkLfW6onybadzR99eZJ2f7QEj/UL6uKuVMimXdhldP8GHOUnX4I7ef9TBGDp35rtvGVfK39Ui4815bF/FjW/llOnaMbI/0nLUJ8k195F0fEAsjMy3ewDdQ4Zc1Qod1jJf5jIH1oRr4kp7d/mddM3RHNIW13CVCzbSZr+HsJ26knXVx4n2q1395HrbIS7XyJPXU59AOWUl4+zaeW9vpHPOtaxPxscg/rQrzGdMJ16JAa7WuM59kH7bh7k4kLUHr8bTtWAgD1w/yn+MMcbn8uGHZ/mlnR/6qdNfJieuZJz3S1W/zAPzGUN+AauLTt7Loy9m1rUF5oNO2tGuMaGXfjtGv0yF6/STfs1XW3e2T31q0EsZcrnSyZyk4wFiMF5r0fcM4dr8rWXfm5P6+ks76OR91+YUK/edE6CrT+ges8bcibv+oZN25cpe6kLKMZ9rcpUT89YVUg47GRd7IPNNsNF7BN3U73pxzVz3IHPo3uIndTJ2/KuX8XS9Tva91+5VDVIXUha6DhkjttOWWBd7aEzaxZ75u+Y99vIemFP3lM/p3pyIlXvBt3EB9+bTuULXmnv1tZ32uD7VpMmYAZ3Uw07GzXXHlnQdjM06opt5cJ32sg6AHfTV6bonymb83FuXzkV5baGX9ymvbIK8trNnxJg5IZP3qQfmZI1Yzxw6bq67ZtrjNXVPdN7AvTZOuSbG29Cj7O0V6ttn/WXfwXnrcrJP7jnHvXZyDRvWrHXw0XaBelgTQM97czC2xnVr3PLY8rrzpH+dEzCXNonFtUabCfq5N7jXDzVD3vy8137nYyzWWvnMr2unbOcBzLkOafsqF2MH40v/rdN15T5jFPx1nbzXT65nrNZB0OU+c5XOQbCt/Knu6nRdOmfsKNv1Ie/MoW21/BWvxKCsNqmV9WfeHNHJvpx8uG6c5vJKPN2rtAus5f0YY4wfz4cfnuUXG18IftCnjl8mfjGduJLpLyLgywf70DopTzx+SQkxqdtfkMkpP0kbkrbaLjFl/U76CbrYgI7jzjY2r2K+4lRfYb7rc6pL1vlkj3vmJfdJ5gonffJLfXlUG8g56pN9kFNOkHGfbF+ROXHd+QDrysgpjoyZup3iR6djO+Wafcrc4FR3aVvP1Et76GVsGUNeJ1k/yRi8Rqb10+YpJ3TQh4wXWr7XTzE84pQL990vSZ93ckIM5tP1PMWIffp2qk3G2rqP9ubJF/bax4nM+Zm9ldcnug5gnU55t09l5aST+yg5yWZd2zZkn089N9+rOJQ/9UBat/1kDboeYhx9Ddiy5lynrxOnHqFnnU65JuTK+mlkXlfgW1+CbuZkHXKu69Y1T52rfhh70navyLpd9UmynnLnx7jv7HbflD1x6qE+JGWuaplxED9y0LGA76+T76zHSbfJWp3stY2O11jklE/nfEXKnewQh7Geeox81l3Qe8Z/5pJ5d106Z66teced/ZDUP62feCWGjL3JGnUN00f7g4z1lXg6x7v4xhhj/Bw+/fDMD/7W8QuFkV8kyUnm9EWVX2zK9wBiOa1pu78gE/M7QV7ElWTubffRlymgkzH6hdp1fmQbu9roGAV9ZRxXuG5uj/p+6hf3GUvKE4u5wkk/65X5Oa5qA8i7D0/rYE5N+r3SFdYzpswp6511U8f4jKOH60DdnE+cs66nOuU61xnLqe6SNYRn6gXml2TveT3VlDllJOPL3Fo/7Z9yyj5qo4dwnfs268B19vgKfLVc5m2MOfSZscppj1jzzB0yXtH+yS/DWFv30d48+QLiVzb3W8KaOT+zt1L+RNcByAt99E5xps30BdYqOfUGTrLYsq7Y7tgz3pNddR7F0T3I2juk/Vh3Xt/SA2yZI6TvU9/JN/1Dxn/KNUG3ewwd1xX4Sf8nfy0DbZ8YmMvhOvU4xchc1grabkIcaV+b2bMT2YMc5mTOOZi76j/gO3O6i0H7iX56QO/fk+3ctx0LsI6dU24M637ShZbvWiVto+MlF98v4HqPzDnB9knuVJeMxRokyJPDifQjp1i1mb66Lp0z11dxU9t+H+Rc27rilRiI25422LBGxJBy6YNr7UnG/Uo8XLfsVXxjjDF+Dj/t8Ez8Ykm9JmX6iwjyi401ZE5kPCf6CzI55Sf9ZQhp6+6LF1qfGP3iBXS97zge2Zb+Upaev9JvkDFmrrMuWeeTPe6zRymfucJJ33q5pu9HtRH9p2zSdkQ9uLINd/1LmD+9J5DFxlUcJ9qnoE+tGCdfkrnBqe7Stp6plzrmJlx7n9fJqX4Zg9fGwb2kzVNO2LWPGe+JXj/F8IhTLsZg/Okj7zNWYT3zJQbvu56nGLXP4PqK1r3quTyqB3lcrWfOV35SJq9PdB3AOp3ybp/Kyknn1Bs4yeYeaNuQtq56jl3jTFI+e8B1ynZc7Sdr0PUQ5rDT15A5Jsyf+n7qUdo41TE51emRToJc9oFYMk7sd3yP6t9crbVte9X1hpbl2vurPknWs1E3e+j9nd30D3eyp360zyT3L5xsZ007FvD99WgvXOlmv9LXyR5rd7UwFjnlcwW2sxZZm5OdzCfjFuSv6i7ou1+Qz9gzl/TVdemc7+Imxt6fyjzqX/JKDBl7o19AJmuYPk6xZS6vxMM1so6uxxhjjJ/PTz88O+k1KXP6osofDvB39YWj7pWvjPcE8ee6+eA7Y2o/GR90Dr3eceDHnLIW8Mi2XM13X/B7kmvQQddrY9CP8Z/8cs+8ZL7Yyf6d9PXda+hyf1UbYT5reoK1XMdO1unKNmQ+cOXr6j2R+uilrSu6bmKtgNp43aCb+sh23eXUk9bveiGPnvvX/meuxMaa/eMeO+pk7Ni2/szrq22k/au4tYNc5tBkLSH9dozcn2zhK+WMCXltGLu5WKuMVXJdW9rO3CHjldTPmjbaTogn7ScnX8ndesYE+MlaEmPqtnxDjCljXQVbmQfX6a/rflWLU+2UTfvc2yN00pby7gHs5v0pd22Zl3FkjfMarIlwnzH2XiSOrMkpjuwB6ykvHYeYd9rg3txcv6J1oX2lvQY568YrstajcxVsdUzknHVMuobK8eq8eZ78AXLGCRkncN91EHt6Wu9+m5uyxJN+jI+5nG87yWktc2+6fyf9rAe2MubuD7aydknnAci7X/St/imW9kdsKZP2BJn2ewK/WSeurc0plswH3VNcV/tE0mfK88q9uaQv16Rz5voq7lxLmGN0nTKG5JUYuO4Y7DHz5sxcxsZ1+uBaPf1bu1fiIUftnEg/Y4wxfg4/5fCMD39kHflFIlcy/UUEfEnlF4o/HDj8EgPs5BrDmLXNOMUEqZcy5JlrWYeOr3PImFgD7xnYNoeu853tjknbTdZLnSZro5zkGj0mHtczHuE+Y0FWeXSzXyf9/OHDeBleX9VGrPdVjwU/2u79fmVb1GMQlzllrRnGmnPtK+NgWKueh7s+uXdyZA1y/lT3RN/Zq4wnc0Am46BurjPfaycbnVfWnhxSFnvIeK39U07dx+5P5pexUcv22zHa2wQb2Ew/2YP0gQz2sQvcZ6yArvLIIqO9rm3HC+hpH7TlSH/oMocPcc6hv5OvzJlxqg+wljFB+nmUQ0NM5JE2Wt55RuYHWWP0GFwnp96AstnX7Alw7xoj66Ldq/WMDVlzdS1rlfXXpxgnAz18cJ2+XukBMVjH9Mu46nvmwuBeTjWXU6xAjtZamYwxSd/q6d/5XBfnrLl+cuiz107z1BW/6SNpG8YqXLt2wjrmMI7cZ/SMWLJeqWNt2r/x8XrCvXC1LxnuG3yk3Mk2stbeWNDRVsYPzjtaN+lasa48PMrFPWW8yFm3JONldByScuYJp7p0Ph0Xul0b6FjEXBjIYM9c0pc1E2QzZ33DKW59ZOzuy4xX3VMOr8QAue9zvu2zphw2eBV9MvRHjXJNHsWjHUfWgvvcg2OMMX48bzo8G+M74w8z+UPbGD8CfvD1h+rx69MPTq/CXtnD0hiPyUOc8evQB1Xwq36Pnj7vyT0P8cYYY/xcdng2/nDsAGP8LLb3/ljs8GyMH8MOz35NTn39Vf/jZ/9W2um388YYY/xcdng2/nDwA8oeSMfPYIdnfyx2eDbGj2GHZ78mfH7mgdKvjIdlOfZbZ2OM8bXY4dkYY4wxxhhjjDHGGBfs8GyMMcYYY4wxxhhjjAt2eDbGGGOMMcYYY4wxxgU7PBtjjDHGGGOMMcYY44Idno0xxhhjjDHGGGOMccGXPzx7718rO/GRNrHFX2+EX/3PSn/2XwrcXxZ6DfpBzaxb/qWm/dWx8VY+8i88uifHGGOMMcYY4zvz0uHZ1eHQq4dRHDY9+6enP/KgSz7SJg+a5nJVn6/Kq/Hu8Oxr0fXqP9XPtQe7d2DnIw5LPuO9mnzkoU7C+5e4v8uB40f164q31pm9Rmz9eZKfkWOMMcYYY4zxHdnh2TvoelzV56vyarw7PPs6nHr3WYdLz/IdD8/4LPLQ8bscnn02r9bZw0f7358nrH/m58YYY4wxxhhjfDafcnjGA6lzDnVyjuEhGg9rOS9tm4ew/G0aHnhPenfc2ewHx5ZNiD1j6foYm9f5cH5Vy1fBBjEKsfugqo/shfHmnMNY0HdOW5C2gfXMSZ2eb3zYdgjXmUvGkXUGa9tr6HPvfjKOq/1ljTKmzBHSV651Hhl7k7lkbTou3w9CLq7pu3uHTMoxkOl+tZ79Rjf9Zr4M6doyzKVrwXgEutjK2Ikp7Wdc5MLaI9TN8Qhiyb6c6PqlfOeCLKS8Q3JPZJ+wg71czzpkv9y/LYdu9wSw670xNta5+/IIY2nZq/kxxhhjjDHG+C582uFZyvHAxpzkwx9wnQ+iPLx5n7Z9oBQf8IT7XL/izqYPjtK5Jehm3Fmfju1OtmH+NE4Puz2fNdBH1944TjGwlr1h3fu0jZ2s0+k+7Yj11Ccy6mUuxJF9yfohf+Vb+8rC3f6yBumrc8a+oIePzsP7E+ikfa7Rw3bqaINXyDiBe/M0bv1DrgPX+lVe27xqO3vV+aYN4+vapU3unwU7qe+99okp7XV+J5BR33iyRlego94JbRkrcG88xp7rd7Ewb82BtexB3ncdsl9XNWE+/XmvLK/Z56R1iZW5R7gfTvVmPmszxhhjjDHGGN+JTzs8ywfD1uv1hgc7H9a0fXqAe+Tnijub3OfDaOeWIOvDMeifuX4wZe4k+yjWR2AjH0qzdicf1MvYnokh66Ft9B/VKONIug5J5tJ53fUhbd7JyaMaYcv8rvbqKY8r2c5FTvLW+xTXo95lryDzzOsm4+iY0s+ptthU/pnaJ13DzE8yx87vRMeP/qn2zamfyWk9a3pafyWWzO3Uq6xD2kWuZSHtQdu0rydal5i7LydyrzRdizHGGGOMMcb4TvyQwzO4evgTHtiQcfigp23G6eE0dRynh7fkzubpwRG5Ey1rfRjGL/1wfVXLV8EGMUo+JJ98IOuD8FUMzOUwR16dy/5lPXN0DYAaZM0SdMylbTmke29tr/pFLCl/V6PsFX6yvsJ62nOcDgiY7xrDyba+javHXe/IKWube4Frc2qwadxdVwd+TrVNn1e1v8JchRjMT7BnjTq/E8ho03iIvevZdjqWhrXWyXhP+lexSMaTMfFq34R165D9AmRZz9p1rdqm9ch4pHWzr+TDtSO5s0lsaXOMMcYYY4wxvhMvHZ4BD0c+xEk/9PbDXT9U9ToPZPlglw96+eDGaz6AtZ1nubNJLFcPjg0x5gNz5klsuYbNK9mG+dPougN+cj5rd/KRvTqts5b554O0tq2Jfu9q1FCDrEOSNvO66bqnzVMsrFkTeFSjtHe1x1LmEVe5nGxb71NcyWldXck887rJOK7yhVNt0+dp/Y6uYe5Nydp1fieQQcdxlUvzqJ+n9azpaf0uFvLMXDK3tCvoW4erHqFjDGkP2ubd/mrdZ/t6Z/NuX40xxhhjjDHGV+flwzMerE4PuPmwxXo+bPFAlw9u/XDWD57oK58Pbl77EImNjiVB9vTA9orNziXpuPPh0Wv985p2yE/Z94AdY9Cntet7IJ+sPevmDqwbs/rK86otrlmTtnuFdTBv7tXLWMgp406YT1/oWYPsrXSfiLVrZDyQ8rwiL9zjQz+pdwW+Mheu0esatk3kMu7kFDfyWReu9attXr3XdvYcncw30UaSPk8x9b5P8J/5Idu+M+bO70T7f5aOpen6AffW7aR/F0vW3LqZW/ZN0nfqJhnD3V6AU6+kdU99P3FnM+O/2xNjjDHGGGOM8RV5+fAMeLji4ceRD1rAwx1zKZP48MTwgSpleQD0Qa8f3LTrAxqyqevDtw9y2k8e2cSG9u4e9FjTH/TDo7rGkHVzTdm3os+0a+1cy164Jlk/sDYO1u0vr6nPdeafegz1moyn9bNfWS9G5+UgRgZ0b6Xl21b2Ie1BxpHz9jBH2klyT2VdsHenn3oM/Z/iJs603f3qeAUfrEnHZI9OtW2f1kod1rxu8NP1bFlsnd4/jtwvcOpJyyT4a/mMKWnbXbPWu4vFWjrQtY7dN0hdYtZ32sjadV/a5mn/SOsa6xWnPBnabl/YvtoTY4wxxhhjjPEVedPh2SPy4e5ncXoA/WjuHkC/Al89vvHr8yM/C077Hd8/46DmK8Xys+m8v8L3wxhjjDHGGGO8wi97ePajDo04oPuqD4KnB/gxfhS8Lz77ADs5/YbUjzhEP/GVYvnZkLO/yfaj98QYY4wxxhhjfAS/7OHZj4I8v+pvk+zwbPzR4JCGPe/4me/NrxTLz8LPoDHGGGOMMcb4znzK4dkYY4wxxhhjjDHGGL8COzwbY4wxxhhjjDHGGOOCHZ6NMcYYY4wxxhhjjHHBDs/GGGOMMcYYY4wxxrjgww7P9j+nfwz/w/A/6v84/LtD3/gLio/Ivyz4meRfLfzKf7RifD3eukfZY3+UPwQzPp/8eeEj91Z+Ngr2n/n8HmOMMcYY44qXDs88IOvBfB+e8cPqb7/99vv1q/CDb//w+xZOhwofZftVvtMBx0c+yPwqsLe/0uFZPgx+p731o+Ez6K2fQ78qb92j+blATd+65/wrpB9Bvy8/0vZ7+U6fo89+vj0Ddh71gD7l+/KttcLPyRdz/iwC7W+MMcYYY4xXedPhWf5QKndrP4uvdKjAD+8/49DuLXynh74fBXv7qxye9cPpV9rnX40dnv1PPuLw7Kvw7PvyZ/CdPkc/so7PHJ51bV6tFfvXmE++eM/nHvfnkzHGGGOMMd7Kpx2e5QMaPxRzzw+0yDCY8wdfRj7g5gMvMvxg7Q/LLQus91rKM5CBtA0ZAyPXsME9sbt+9wN++1QWGzlvXRLmO5akbUvXx/jbVsbtg0quS84xrvK9kslaMXKvKOsaspD9E/M6yUvXFR3pe+qjvnv1WdvWNu1dgR37aw+sj/eOrhv3WYsrf5kLqCdc5zrX2kw59IzXdffPe3iUS9ch17hHl9eMNeUzRq6J/+Qr8269JOVSxjgc9hXMMdcBfe87r8476bXOMe/7s5bcT7FIrhE3I3NJOg50RT+Qe/D0fjJe77OXyHVvUzfXIPcnA/SZg9jbNqRMriHPfdrPOictq1zGzbAnOcdADu7q27xlXyLHPbG6jk/pWl7V8SQrd3Xr2BiNPq0VYK91n8F6NtjCZqKPMcYYY4wx3sIPOzxjre/94VZdf2jnB3F/GPeHY+9bFj9e99rpB+iTbeWBe+P04cAfuI37hLLStln3YfMEsqmPrPL4NWZg/qo+0HXwnlegJu0r9R89ZLBujcAaZ8zQNeE6+8E9wzhPeaU97vWLXNqyN+aYdiHrbz3a9lWf8dX2rsAmvq560PfGi16ud+0SfQjxZg+yl1xnnty7bp7eG5N1SLDPWo+T7F0u+Mi+sdZ7Iu+B+8yXe/0Se/tK/cz3BGtZH66J0drYn66NObruvXGe8mII8voldtbMAdJW52As+sZP21ZeWW2bV9ZTWvbkx/zRN37l+r519YmNrk3et2zmnrkBulm3k+3MFX3jtO5XtUpaFpjTFrCW98RhvaDte2+NkrbFNXLYSx1t6Ae99EHu1uPOX+rAXd27FtpV3/UrukfAfeqkvzuufJ3msZl7YYwxxhhjjFd40+FZjv4B2h/M8wfV/mG5ZQH5fADoH9STlG3ygeX0Q3razmshZuz3tXTckn4la3CylWDXhw+4ewBJWye5k6+MpWPlOuVPuchVXKeeQuaV15AxQcbxKK+2BRl3r6fuKVb2gbF0XHDydwJdbN35l/Tzik/yTFlyZk7fSdvgmjlQLzm9J17llVwyHriLV7KWHa+9lUf5XMV1yiFt9XrGBB3HXV6nGJ/J0f3b79d8H3Vc0LHLI9n0k7IdD3RMyJtD77uuTco2HWPrpu32A1n3vBZsZ9xykm3a36kGd/VNOi85yef+yGvIfej1Kb8rf5KxP6rbo1phq/vSteK6a3XiytdpT3ZtxhhjjDHGeIUf9ptn+cPyyU7K5w+5Vz+oK6utHP4Q3n4hbfOqHUkd1voHeOyfHjLQ6fn0dbKVtF3zEnTNj6GtU33wlbIOcz09qGSdej3BX8pKxytpi/XMMfsIGccpL9bNm7XcP5D22lfW31hTP3uFXOff9q5AF9m2/6gnGbtQi5PP7g/XbU/SVw7Iegv61uGtPMqFtVM8wHXmzHXLMuxl9g26t73epGxy2gPErd/OMdeg4+A683IdiK/rlb15lONpP6iL3c6/YxfmsNtD2fTDnPl2PNAxpXzGB+hmbVIWuM54cq110zbXKQsZq3srQd58k5MsUFvmHZnXqQYp6zj5Yz7rKcSXNiHr9WiveN9+uc86AjaVZejjUd2uaiUZr3Stso8ZR9YXrnyZZ+ZEXdrvGGOMMcYYz/LtD89Yyx+684fw9gtpO68lf7A//ZCPv/yBXNKvZJwnW0nbzbyJMXXT1qk+j3x1rF2nUy5y8gennkLmldeQ9YGM41FebQsybq5zPXVPseZe6Ljg5O+EuoyMP/2feMUnuaWsdTOv7N1d3FlvOb0nADls9UhfcpcL8lwLc3mvnPR60/F2b6/ykfYnpxzSVq9znf3tOO7yOsWY9rjO9bZNb7IP2deOC065wUk2ST8p2/FAx5TyGR90bVKWvDOmjrF103b7gax7Xgu28dGcZJFL++2P66saPKLzklN8uX/yGk69Aef10f7u6v6obqf1pOsGXatT705c+Trl3bUZY4wxxhjjFX6JwzN/6FfWH8JPuifb6kPq48MHBml5QTZ9adscT7YSZLNGyBpnxgzIaeuUo/U9xQmPHlSyviewnevqopc5IpN2O6b2k3GYV+bNvXEzn7aZZ12wra71MLbT/ssaE1Pb4t7YO68kc+K6fV71RB/G9KwPyLpZB+2QkzE0ymrrUYzPcpdLxgrEh6yc/COf+SbZNzCH9H2VP7CW61yj23XUrrEhlzG1n46D68wbWePGZtoG7okBjEXQTdvYVRayxm2bOLk/1bNzbNJP5tu5QseU8hkftM+U7f6i5xq0n5PtzBXdrnvC+qk2J9mME7hO323rUX0TdNs2+uSHDWvdNrteriufpF7X8a7uj+p25xO6R9D+TzInTrHAoxjHGGOMMcZ4lTcdnvXgB9X+gTl/UO0fhE8/XKd8/uD+6IdgbBuHP+DnD+HMscY89ENB6jNSFx/qCTLEdAK7aSvzO9lKkEdG3X5wcJ6BH209enjIYdzYzjy5Tn9Zk1Ou9u8kY70ZpxxSlhzsI2Qcxp81yb4B+q4xko4R29bstP96X6Rt4zL2rH/TOaGvXXPKoU31ci3jS5BL/90//KEvmQtDXfWUZ2Tsb+VRLhlPx8p17hFR3mGc6Ftf6N56nzoNNTjJdA4ZlzkK19YVOg5tayv7BfTCNQb3SdZMWW1jK+Xtq6Rf65WxJ3d7NP1kvp0rdEwp3/GlD0hZyFiIPdcyN/y3bWNLfTHXBNun2pxkAV9pO30Ti2vmp50cmXuStjOmzLn17a9kbzIexpVN+5iyWfdTLbpu3COT9ZCMSZDL/dJ9bLoGDjnpt48xxhhjjDFe4aXDs/F58IP/1UPUH5HTA9pX4TN6dfXQfuKjavPoAfWtvJLLH4W9v8f4bz77IOvuEHGMMcYYY4y3sMOzL8Ierv9PvurhGYdC+VD2Ubx64MTD53v3yw7Pfhx7f4/x33zW56j0+w1/fC6NMcYYY4zxVnZ49kXYw/X/yVc9PPssXj1w+oiHwR2e/Tj2/h7jv/nM3wTjc60/Gz/iPzaMMcYYY4w/Njs8G2OMMcYYY4wxxhjjgh2ejTHGGGOMMcYYY4xxwQ7PxhhjjDHGGGOMMca4YIdnY4wxxhhjjDHGGGNcsMOzMcYYY4wxxhhjjDEu+FaHZ+/9C4Of+Rfv+Gte2P+Mv174nfjMGudfZ6PO/FW1PyK//fbb7+MtfPZfMcU2471/CXR8Ldg3frZ99F9KZC/nX2dNX2OMMcYYY4zxFXjp8MyHprsHp0fryasPYR95eMbDmQcQr8bRcIjzlR72TnUiv3xA/Syyxh8JseeB0a90ePbq/vnIw7PcF732Ku99f340XSff599937y3T80z+4m+Wre3fl6ij177Ip/e/9x/xufIGGOMMcYYY7yFNx2e8SB1etjy4RmZZx58Xn0Ie+/D+VVcb30YlK92aPAz43m296/Sh2U7PPuYw7Pkbu0Z3hPXZ/DV4vko3tun5lGd+vPxLZ+X7G/9nHz1YRmfYXcxjTHGGGOMMcaP5E2HZ/4GQeMDEGv5IMQ8cwwPdZTL4cOYB3CMPATyUIiHKteZS1KXkQ943BsXcujexcH6aT7JWBjGY416HtDh3roQA/fMZ/zMp520Ac7nWsdj/fCVh03Ip1yuodPxn3I/gaw11ge62MNuxsdc1p+1E+hrRzIfY8UWg7XMj2ttMKzJe+geMvCRfo1PnGeYa8ozsCdpO2vDNSP3SvtKXYZYb0EOXWt40sHXaT7JWBjG0/llnL3PqB++Xqlr9jXXOh7rx7X7Ezq3XLM2uX5HymWM7/GRdcBOyzIkc+ZaqB26uf6oTgmyxCHWPGNJf3dg/+Sj53ufjjHGGGOMMcbP5E2HZ7z60Cf5gIWMD4g8VOVDEfc8zEHaE2TTLuve+wDtvQ9Y6Ssf4pSXlr2LAx+pm/k12Em/6mpP+8ZNjhkLdG7ea9dctUksXvdaxwPZL22L+lmbtEe8be8K7VgD8R7feW9NrZExJMh27c2nc/fePec9Q7hGtzHvHsacdA+916/5CfGmnezHKT9i0XbXpn3ryxpgyziAa+1bD8k4eg2IOWPj/mov4Cf9Ipv2tG/cvc+gc/Neu13XvO61jgfaduZ2qmPaI962J8h2f+E9Pq5qfeoTOvYRWPfePnhvDILuVV7Q6+7HjC3t33Hlq3PVR+6NMcYYY4wxxvhZvPnwjAelfCjkwceHJ2R4wDs9AKXeab3Brg+lp4dJ169sGUtfp92Tbq5L6icd10k3HxpPD5Bt4/SATN1O/iFja1uArv3Ja8mYO37sZq/vIA5y69h7v1zVvOMCYmn/3OsnbZzqxn3WDb3M7y10Dzs/MLZTTNmjk27DurVp3+D6yVfWutfT7kk31yFtNR1X68LdPoO2gT52kiv/HVvbAtbdC3ktGXPHz7U9S051k/f4oDYnu3f+JGube03Qv6tTgm6ud52B9e7liStf5H3qc9dujDHGGGOMMX4Gbz48Ax9u+mHOeeV7+JB0egiDlr97CPShTVtNPpyy7sNYPlye4mBd/zlOD3MdF9f5QAwpc3qAbBtdU8hcXD/F1rYgdbnuPDImdK0NnGK5wljssfTD8VXN069c5aOv5BQr95nvqf6v0jY6P9CvMfUwp5Ou9clh/07xY4t1fLUtQD9jEWS122uQdc6RfZOOC11sJilz6nfbuKsrsH4VW9uC1E1ZyZiyNnCKBbB3mof3+kCu8zr1CZRz6INX95qwbh1OdUq6T8SBfualDdc6BrnyZR8T7rM2Y4wxxhhjjPGzeNfhGQ9BPFj1AxEyPJidHrKS0zoPjvnAlQ9up4dA1698GUtfp92Tbq4/ouM66WaNul7QNk4PyD5oG6+5QN63LciH9H5gh4y54z/FcoVxYCNjwF8eCrxSc+ZSF8yBOubaKdasDZzqD/hHtscpprbR+QG6+H1Uvyvd7JH5wil+10++sta9nnZPurn+iI7rpJs9PvW7baCPnYQYs67uod5TbQvU7WvJmDv+Uyxwqpt8lI98D5z8sZa1zNryyn2ScZ3qlKCb611neGRDruROeZ9qN8YYY4wxxhg/g3cdnvkQ1w9S+dDTD15NPyDlw6T+8iGQe9f1r2985UMi8vlA1nFpFzoOfDD3DP1wqq5xmYf2Tw+QbcPcEmujPe3rT/vc94No1tU6ir6yjlmbjoX1q55mHFxrp2PqHKD9yqN8uDaeU90yJjjV/1XaxinG9MvaKTd4FLPr5ovfXGc+9bMewLV7q31lHU89IebO64quCbrpS99X+wzaxl1dOxf9aZ978xZ1AT9p+1RHawOnWAS9zEW5j/KR86c+pR3XjedRHU7rSffk5L9lrriS6xjaR9dtjDHGGGOMMX4k7zo8Ax547h7MgAc75hz58MS18+ADccrmQyD3+HM9HzwhffVDKHPGhQ3tQscBrDvXa0k/+EHrZj3wxUjahnVI8gE57aPHWvpwTT+pC5kvo3uKfelYsJXrCXLGoR5+GdmPq710snuSzXxcR/dUN+6zNqf6v0rb6Pyg/XKfI3NFlzn3APaUY41588Uvuuow0g84z9AmdH2yjoAs65kL/tJeriVdE2jdR/1uG4/qmva91of7gqEfrrNW5utIujanWCR9MT7CR+t17ZhT1r46qIU584p8gowxnuqUdN7KZzzdtwZ9fThSvvXNR4grYxhjjDHGGGOMH8lLh2dj9EPtj4IH5zxkGGP8GE6HZR9Nv7/7wG/v/zHGGGOMMcbPZIdn4yV4oP0ZD7E8TN/9ZssY4/P4zPf96UA+D8t47d+cG2OMMcYYY4wfyQ7PxrfgR/z2yxjjDAdYn/XPJjkUz38uymHaZ/kaY4wxxhhjjLeww7MxxhhjjDHGGGOMMS7Y4dkYY4wxxhhjjDHGGBfs8GyMMcYYY4wxxhhjjAt2eDbGGGOMMcYYY4wxxgU7PBtjjDHGGGOMMcYY44JvdXjGX2T785///Pe71+GvNfKX3H4k7435V4La04OfAX+9z95zzV8PHP8n7+0P+zz/auKP4GfuqfHrweeCn9cfvbewu8+dMcYYY4wxvicvHZ797W9/+/1hgsH1iUfrifaekYWPPDzjAOW33377/frVOF4hY/ZhzBhewRg/4uGrDzk+0vYdP+ugIx+I4Y90ePbKfntvf3Jf8d6izvJZNe+YuX7rAV5+JryH0+fUR9l+Lz/rPfgW2C+5h95Lf+6dwJ/vl7fWCh+nfdifQ2OMMcYYY4zvw5sOz3gAOD0I+tCIjA8gd7x6aHV6KH2Fq7hejeMV3hvzZ0A8/WD3I/hZD+6d72cd5HxFnn0vwnv7c7evPqvmP2tP3fEV3/PyFet1xY8+POvavKVWyNv/ky/WP+N7ZowxxhhjjPG5vOnwjIea00OF/9WeNV6FeeYYPlQql8OHCmScy4dQH0o4uHO9H1BSl5EPKtwbF3Lo3sXB+mn+xClHMGawfpmntXRA5pd1zHtksJ1+U7bzci3lGdYvZSBj6DVsnOJ+hDEJ+WNLuNdezqPHffaDa+vJyJo3rJ/iB/Nw3RgdykHnbYwZ990eeYa35Nq9gpR3mGPaZoi5Z47tq3WzPsiyDryqm/Kpc1fr5pQjaEOyt8SAXvYH+czPeCHjR4b79Juy4HyudZzWIG1DxsDoOHr9al/hD13yRs4eY0NdY2ibDEl59/WJ3lf6g7TBMGZ10r8xifMM8mHkXMaU88/Wzfo4Uk+Yy7jcW2mTej8Ddk4+rubHGGOMMcYYX5s3HZ7xmg+pwLUPOMjkQ1w+cOTDQ9oTZNMu696jl/c+3KQvhigvLXsXBz5SN/Nr7nLk1ZjaD/On+9Tth0bjx1/epyz2Uq/tZHzStlPeWhgna9wL9jL/K7CvHvLWBU732lSv7zMGrt0XSfoU4kfWNfPilXvm8/4qb+/12zmI9euRNZZXc+3ecp8xIGs+gJ62IXvXvoF79wqvGYfy2sdWymYc1lwe1TrB1lWOxiDpx3j7vnX1mfGjw5r3LYsfr3st45OTbeV55d44kc31q30FrCFrHYE5bUHa7npB2+eecSJtEZ96vKYNaw3ml+tp58of69l3uKs79vO+8+LaHpzode0bm3lkra+48nWV6xhjjDHGGONr8+bDs36w4WHBhyEfMFJeUu+03uRDCK/cJ65f2TKWvk67J91cl9SXk27mmDG3bPtIWVBe0n8/hLVsgk6uPcotr4V87G9eA9cZ9xXGQdwt3z4z5ryWlsdm5wTE1rrEjzzz2beuP2StOu/uAfHY97fyaq4dU++x1m0y55PvXG9fkPXJ69SD1u11SP3kLseOOWXbxyk/5K1P+scGa0nKNlnnR7md8sy91OvY7Vik9+CJtHeqQcYOJxk41QR6z4l2T+u5h7k+2b3yl2Tsj+p2qnuCbOt3HbCRe/GKK1/MsTbGGGOMMcb4Xrz58Ax8cOmHDOeV7+EDzemhClreh5DTg4cPYdpq8OXDDuvEBflwc4qDdf3nUF/U7WGOGXP7yRig82t5rvXfD80tiy3uc0j7Bda1zbV2JHWypvDMQy5g31gydnC+B6iXcJ+96HrIKTbu076casa4yrt9nuJ8lVdzzVxynPaM0MuUdc+dfJOv6/hqWxlL7hFe1YOu3aNaJ3c5dszpp2M45ZfyGT9zrCUpq60c1qb9QtrmOmsBqZOycIpbsv5Jx6a9k62WdTTE3HmBnz2N9XI9P1M6bq7b76kHd3V/VLdeb7K/cKqVNjqO7ueVL+Y6pzHGGGOMMcbX512HZzzw8JDQD0LI8HBxemhKTus8WORDRz6E8Mp94vqVL2Pp67R70s31O678Ssbcsu0jZaHlM/6uecryIMe1+KAnp9zSdl5LPlj2QybXzzwQZhy8Zgwnn9LxQ8t3PaRrAcaPfMbd9W867/Z5ihOMocepZq/m2jE1J93MMXM++c71k6/cS3ndtWzdXr/jLseOOWXbxym/lM/4mWMtUdb3WtY170+5pe28luxpr5/iltQT4kz9tHey1blccaoJ9OeUaPe0foobmLN27e9R3R/V7VT3pOvW+vDIhlzJMWd+Y4wxxhhjjO/Duw7PfLjIOeA+H2hOD0mSsuADKujPhxBeuXdd//rGVz6YIJ8PXx1XPtx0HPhg7hnucsyHpa5fx5Cy0PIZYz98pmw/dCKXubQutO3U71pkj6D9IZvrYr/yOn1m7knqSerCKSc46Wb8XKtnDdNu0nm3z5OvV3k1197jzaOYWbfu+s517tXHV8amvPsz93Pv5VyDR7VO7nLsemW+HUPLQspnjMy1T2XzvQbMZS4n3bad+l2LrtUpbul+Quakbe117IB+1ukKddO2erymDfxZgyufHTegp53Ou+103dG7q9uVT3mkDy1zxZVcx4B96znGGGOMMcb4urzr8Ax4SGAk+UADPEQx58iHB66dBx9YUtaHEF65x5/r/eCRvvoBlrmrB62OA1h3rteaqxyxYX26fh1DykLLc2382NcHnGxzzzA3yRpbP66zZ6nPSMg16861tTaOtCX6Fet7iplhLVoPuE8fXY+kZTN+47UP+sqhbufdPk9xvsrJRsYA7ZdrY2XYC7DGDOucsuhmndFNnfQD7UubgB3ryKt2gbqpYy7mmiPzTK5y1IZkjzqGloWUz/iZyzpC2zYW9FjL2F2zfmkbUp+Rui17iluw3z1S3sF62sM+85mfcw7uT7Tt7D/2nE/bvsdSNuNOPUbimvHc1Z37u7pl7PYxQTfzbn1oH432c3Ttvbcuxj/GGGOMMcb4urx0eDbGI/oB9Cvw6IF3jDFOh2UfTR6WfcXPyjHGGGOMMcaZHZ6ND4WHw/wNk68Av2Wyh9QxxiPyN9k+mv5txq/4WTnGGGOMMcY4s8Oz8Ydg/zxqjPGIz/xtMOye/rnoGGOMMcYY4+uzw7MxxhhjjDHGGGOMMS7Y4dkYY4wxxhhjjDHGGBfs8GyMMcYYY4wxxhhjjAt2eDbGJ8H/P2n/r7UxxhhjjDHGGON7s8OzMT6Rf/qnf9rh2RhjjDHGGGOM8Y3Z4dkYnwh/YW+HZ2OMMcYYY4wxxvdlh2djfCIenjH4J5z7Z5xjjDHGGGOMMcb3YodnY3wieXj2L//yL//1H//xH39fGWOMMcYYY4wxxndgh2djfCIcnvHbZv/4j//4X3/9619/n/O30DxU22+jjTHGGGOMMcYYX5cdno3xifAHA/7t3/7tv3777bffD8n+9V//9ff5/H+h7Y8KjDHGGGOMMcYYX5cdnv2i8FtOHNYw/I2nr8Lf/va33+P61fnLX/7yv3sA//zP//z7NfN5eJbXHwl+OLQbY4wxxhhjjDHG23np8MxDjxz5cO6BDXK/Eub93rywkYckHq58Bn/605/efWhGrJ8RH3uG3IVY8ePgvsnDQIb77rQnT/pfDQ7MyOk///M/f4/3Mw7PrM0YY4wxxhhjjDHezpsOz/IQifuv9ptNH80p77eAjc84JDnxEb4+6/CsY+uDPg6W8lDWQ8asP+vofFRvfjQeBpIr/2yT18/AQ7oxxhhjjDHGGGO8jXcfnvFw7m8RnQ5b+reKEg8QTms5n79JhA/uPVBh5EELcO9aHkqkDiPz4D7j0ac55UAPWWzryxqkb21YtxzYxUbmBinzat5w8iU5Z7yC7Vzr3jAkc2QQm2AndRvrmagj+Ldv5pM+Etd5Hf+TrOUYY4wxxhhjjDFe512HZ32w0QcjHIrkAQ/XzIGy2uLwxAMd5vNwh4d/DwDU027HgJ4+ADnWPNAR7lOOtbzn2hg6b9Bexsl13qcNyDjhFEPKv5J302v4MX5teY+P7JMxKZdkD8E6aIu11knIz5wEHewI99ZB+1dYB/1fgU/kemS9f0V6j40xxhhjjDHGGOM13nR4liMfzPOw5XTwkgcdHMLkgY2cHvYf2eVgxMOXPogRZPqgBDvY62tAtg+q8oDmmUOJzrF9pI335t20r8b1U25y8nmymzW/qr9Qj9PhGXZzGM+pLonx52j7r9L2vuuAUw/HGGOMMcYYY4zxPO/6zTPgMMTDjXxQ5/p06ME6a+idfuuHw5I+/Ei/p8OAPBjDJzINMuj1UDavAXvGccr76lCHubT/yuHZe/Ju2pf6OZjTx4mTT+6zDtD1J5crqEfWBFqHa/1kjU5kjcb/xB6uPmOMMcYYY4wxxtt49+FZzuVhy+ngJWVPhyhwOix5ZPeZw5u7gybAJrblLYdnyGdOnWP7SBvvzbtJX8afvr0/5SYnn20HsuZX9RfqYV3lpOPcKfbkLv4En8j1uNsTvwKnHo4xxhhjjDHGGON53n14xuGDhz79oM58HyZ5cMLBSNri3oOMPtTIQ6nTYUAeIiFnPMA9Ovq7grU8oMFeHvL0OvbSD2QcgE7m74GQtA3k35p3k/F236yF690nYzr1u+vbde0cm64rtI656hef6QOwg84pxvHfUKPs1xhjjDHGGGOMMV7jTYdnPeR0wJNyfWjCAYhr+YDffvJg55lDJO5PuunPIVx7mAR9yOMBjjqnQ4lT3Ff+kW0b7807Qbbz0S56+M111xh5kGUtM86sLyNBLvWbUx7opD1GxgbdO2tjzXj9SP7zP//zd5/kYr6fDT7w9RaI81//9V//fvffkMNbbY4xxhhjjDHGGOPFw7MxPgIOifpw7Kvxz//8z//1H//xH79fc5D20YdnHGh1Df7t3/7tXQdd2PuXf/mXv9/9f2Dv6oB1jDHGGGOMMcYYj9nh2fjh8FtjX/lA53QI9SMOz7h/72+Jcejnb+F91m/ljTHGGGOMMcYYfyR2eDZ+OBwSffRh1EfC4R6/BZYYb/7z0ffw6PCMV3y8epjGP930YJLX/Ke/Y4wxxhhjjDHGeJ0dno1RnA62PCzj/y3GodRbfpvLQ8MeHpB5eJb/vzWuXwEbHp6NMcYYY4wxxhjj/ezwbIzi6vCMwR838P+FBvym1z/+4z/+73kPyPiNL+dPB20nH+p6oObBGdf/9E//9Ps/yWQNn8xx3b8ht8OzMcYYY4wxxhjjY9nh2RhF/7NN/2AAh2AcYnEoxiEV9xyOsY68/0SSgy0PsHjt/38anA7PsIF9DuHwwTU+0j8y+uQ30/qfZeJvh2djjDHGGGOMMcbHscOzMQoOtfJQyt/y4pVDKw6vuP9//p//5/dXB+vKezDGq/NJyoh2OPziAM171yDtnWznHwwYY4wxxhhjjDHG+9nh2RgHOITKf555gnV+O4wDNQ6s/A0zDrT4p5XAIdzpN89ewd88Aw7M8An8FloenrH2Xl9jjDHGGGOMMcb4P9nh2RgHOLDiN8Dyn2+e4LCKgy0OsdABrvlnlz3/VogDW7xij2sOynj1mn/C6YHdGGOMMcYYY4wxPo4dno3xwXDA9ejQbYwxxhhjjDHGGN+DHZ6N8YHkb4SNMcYYY4wxxhjj+7PDszHGGGOMMcYYY4wxLtjh2RhjvAj/jzn+v3YMrk/w/7rjD0Yw/Auo/pEJfjORv9rqH6Xg/2fnX3HldX8xdYwxxhhjjDG+Djs8G2OMF+Bgi0MzDsc4/OLAq/8oBPd5OCbM+Ycd+P/icQ/8f/KU5XCNw7QxxhhjjDHGGF+DHZ6NMcYLcPjFYZdw2MX/6y7ht834jTTm8wAtf1ONQ7j+f+Mh/8///M/v/gutY4wxxhhjjDE+jh2ejTHGC/BbYXl4xnUfnnFIxm+Vscb1v/zLv/w+7z/35NCMQ7I8PEOWew7edng2xhhjjDHGGF+HHZ6NMcYLPPObZ/lPOU+/YQb8s010E3Q4VNs/2xxjjDHGGGOMr8MOz8YYPx3/x/rfAf4ZJr89xqGY1xx65W+kcSh2+n+bCYdt6LEG2oMdno0xxhhjjDHG1+KnHZ7x8Hj6bYyfwd2DOw+9V39N7w5/28QHYuCekb+1ktz5sl6Mj36wxqe2n8n1Ox10jLfDXuhDn4Q9ebf+Cuy9/u2trwz/DJOYOfTyPZOHZxyqURtkeM3/7xmHYxyueXAG6GIL+ff8P8/w/8x7eIwxxhhjjDHG87x0eOaBUI48RPEQJg+Mrviow7NXfF7xIw7P8sH6ivRFPHkwge5n/TbKXY6nPt3V67vS/RqPD8/6oIb6nQ7AkLtaA+Z7ryPvGM9DPx59zowxxhhjjDHGeI03HZ7lAQP3Vwcvd3zU4dlH8CMOz545cLrz9dY4noE47w42uk/P5PLdOO3tPzrst6vDs1O9eh+5d/L1BHvJg2F85t7iIGiHQa+xfTzGGGOMMcYYH8u7D894sPXB93TQwsM3cw55RRZ4oM41Bg/aJzstI2k/H9C5zvvEQ6u0mZD7aS1r1b9JkzEl+oL8TbXUZVj/tIvuHamvrDHmSDpv161X+u+DkdS5qi06XV9zFtZPdqhPxpB1U55hrcz15Ms9lEO9pOuR5Hz2whwzLq6z9pmzeTFSPsmaMOT0XsC2+sTP/Z1t513LXBJsuXbaR6f90HPC2qnekH7Gc2TPxxhjjDHGGGO8n3cdnnnvQ3E/vPPQmwceXPsg/IqshxbCvA+HJzv54KgNHiiNs+PGV/pO0E/7Hj4AcaVernWt7nwIvrAJ5IA9yTXAVq7f2SeOrAl6qZu1aLq+gJ/UwbZ1Bq67Bxm7aLtjUZd5fXTPkOE+7XLNnHBvXOq3L/W7X42xuo6ecTKf+WZ91bM33jOEa+MwL+0pb97kk33m2hyVTYhDW9anbZsTsmmbNW03yKUsZJzN1Vr26ASxZs/uwMej8Ufg1JsxxhhjjDHGGG/nTYdnOfLBNx/eTw/yeUDximw/QOfD4SM7VxC3BxZ3D5spB1xfPcxnnBk/3PmQ9NU5dxzYJl+5yh2d7BG0bNtKTnY7F3OFk/zVAcgrsnBXH+Ce+cTcuh9ADsqf1pOr/j2q7ylHY5KM4y6vk62M+7SeNTnFyj16p/xP8oLdrkfnlVytnXomxnRl8yPBz68w4LSHxhhjjDHGGGO8nXf95hnwAO0Ddj68c3168GadtVdkeYhXFpD1gfsZO2DsOTyIuToYAewpB32gwENq2vShtWvVPlLH+fTVD8AdR+rnaNDpB+mOjWtqdyLrK51L2lO+x+lh/mQ749Vujqv6APctz8BP5wyZx2k9Qe50yPOovqccjUkyjlNe+kbntL+1d/KFLeMm1tZ3XxlzcpKXtCudV3Jae1RzfJ9qPu6hZld9G2OMMcYYY4zxOu8+PMu5fHg/Pci/VZaHeK4debjwyI4wjx3x0ADy8KJJOcgDBXQyFh5avc/44c6HpK+0BR0Htsn3ERmvdJ3ubJ1q2rlkrnc9aE6ymTdrmfNdfYB75k90PyDzOK0nnbM8qu8pR+6Zl7R9l9fJVsbtdZI1OcVqTU/5n+QFu12Pzis5rZ1yFfye6n0HPh6NPwJ3dR1jjDHGGGOM8TrvPjzjQc0H7H647wdgrn2oe0WWaw8AmrbDdcoaG/M+vKvjQQz203eCvnKQBwqtx7wxd63ufEj66gfgjgNbzz4gd03Qy1iyNs2p551LyxDrVb8S+9CxmGfG1T3r+gBryJx4Jo/012hbfe7Nkfmr+hp30n4yDuywbp7qZ20zZq6zDqlrzMbGPfpJ7qu0bb1aXjJmSVsNtrq2V/IZc8P8VUzj/yN7Yx+v+jLGGGOMMcYY4zFvOjzrIVcHBY58yH9FFnKN4cNh2+kYfWDn4dE5Hr6x7wPl6SBA+gGf63x4T1/YMG7j4BXufEj64pAga9BxAOvpv2smXZOOg7k+2Ej0Y96dS+cK+nKcDkPsHWvKpV3ydR7fxHFVH0lbDjjF2HlwnTpN2s49cFffq32e9c44zMuaM7rvzjO6Blkz1rCLTdcybsh91XkQY8vLyVbWB1vm3oP5U13g1D+GMZLPqe8fATFj/z/+4z9+9/lZfsQa2J9XQe/f/u3f/n733xC3Nu2p9RtjjDHGGGOM8TovHZ79LPJhUHgg5OFzfF+uDlD+yLDPP/vQ5iPwUIbXt0CeHhi+wme97//zP//z97rzChxKfXQfTnv9X/7lX/7HZ9sroNsHaPtsHGOMMcYYY4yP5VscnuVvx8B7H9zH12CHZ/+T73J4BsT51t9o4j396gHPWw/cnqEPoYjtRxye4ZfxHv7pn/7p71fn3wgcY4wxxhhjjPE+vsXhmYdlOfabFd+fHZ79T77T4dmvdFBDHv7WGeThGa/s0/f25bTX8/DMz7ZXD9P++Z//+X9/HhLj/onmGGOMMcYYY3ws3+LwbIwxPpM+2PLwjAM1DrM4kMrDtWdB10OxHB6Q8crgPxDwTzhP/w+zR6C//5gwxhhjjDHGGJ/HDs/GGH94ONBK/K1Ihodowj8dzXllmf/Hf/zH33+L7fRPytsH5OEah2fCPb9Rxj/JxKa/5cd1297h2RhjjDHGGGN8Ljs8G2P84el/tslvgHFwxV/e5MCKaw6tOMTiUAs47PKfSHKQxiEW8JoHYXI6PENOO6xzAEcc+ueadX2yrk/B9w7PxhhjjDHGGOPz2OHZGOMPDwdeeSjlb4MxzwFa3nvtPeQBFq/cN8gn/sYag+t//dd//f1aW9rAh37yWvIPBowxxhhjjDHG+Hh2eDbG+MPDb3hxWJW/fXaCAy7/4ie/HZa/ecYasH76zbNXwHYenmmP1zw84/ot/5+0McYYY4wxxhjPs8OzMcb4/+P/tJ/fNLvCQzZ+QywPyJjjn3f6m2OPDuEeoY/+7TSvYQdnY4wxxhhjjPFj2OHZGGO8Ew67dpA1xhhjjDHGGL8mOzwbY4x30L8RNsYYY4wxxhjj12KHZ2OMMcYYY4wxxhhjXLDDszHGGGOMMcYYY4wxLtjh2RhjjDHGGGOMMcYYF+zwbIwxxhhjjDHGGGOMC3Z4NsYYY4wxxhhjjDHGBTs8++b87W9/+/2v/PH6mfz5z3/+r7/85S9/v/ua/OlPf/qvv/71r3+/ex+v1hVZ/uri+N6wx9nrX5GPep+zT3mv/KpkD3/U5yPw2fMr1/Uz+e23334f4F+v/Y688j15952BDdbvZO54r/5H8hn9/Kj39Y/8fHgv3ynWz+aV7+mP/LlwjDHGeOnwzC/vHq+A/Ft+mNP3r/Yl+MoPASc+4geqru3pIfCVh4IrPsLGHd/98Iz4fYC84xQbej/ywZ1evmfffgVOdXzv+/GzIK7cG+xzYneYgzn1aNgrP/uh+rPIHp56/Fnk56Z+3/N59CNj/9ns8Oz/pNe41+4z9bmz/Rbe83nf8WYud9zJfdR7487OR/kA8sDWe7iL5yO//7GTn1v27yP303uhns/ux85njDHGeA9vOjzLL29/KHj2i/WrfQn/bF75IeDE3Q9UbyUfAuWVh4IrPsLGHR/5Q9Krdf2R+/ozev5H5FTH974fP4vc2z7MGDevHjxc5dT7k7k8jPuVyB6e6vFZnD4338OPjP1ns8Oz/+ZR3x/V56vtm8/o50fleGfno3x8FD8qnu9w2PTK9/R3yGeMMcb34d2HZ8AXWT40cI+cA9TN4Q+OJ/kTqeMPZA7nE+z6Q7lyzIlfqq4J8871F7TzjLZ10sE+96cYcq717mLg3jVr1z059Yr7/CHC2gBr1FB7DvuKT9YyrvYpp96kHsMa3PWR++yPsUjGSh6sZ37p0zwBPe6tozrP1FXQb9mMPX3bv1NPzB+ssaQPc+96MbCHnn5AX45cu9uTcNcTQZcBrBOfdWC41iibfc3YgPvTGvax67p9S78M62sNTr4e1TFrox859Ra65qn3Fh1RhlcwnxMtK+TlHgLzvyLzTz3IervWe8D+d36ZO+QautC94f5E1jT3mz2Eq3oAcm/ZTxlf1gb9vFdW9MPIeHPeuLsGDOPI3jCSq5rccfIP5us47U3mM0f3gGQvIO1lfFx7b+5XXOX4TLzdcwb+fE8xMn5IWYZ9gNRDjtH5X+lyn7WD7rv7iVd8pT9HcqUPWTeGWDdtZ78k+4McMtxrq2uWvqyBmMupz8wbs3KSfdCm9eQ6a8l65mFuDvXMPfsCXceU6Z4aoz6U0wb3mRfo15GxZ+0Yoo72rT9kvsplzt3TzkGbOcfARvuFjBFbDfkgk3641hajY8r9xMiapB4j84Xulz2B3EdtJ+XGGGOMZ/iQw7P+IcEfsoAvuLxHLr8UH8knqZtfiFf4xe2Xu3GmDe6T9s+9+syfYrvTIcZTDNaQeeSTO3u8ErewlvaSrBF+uU+7uZ51YS59QPvBTsctaTfJPABb6adzw1/ec63+qY7c6xdf5oNM5tey0L7v6ooea0It0j66V/3LHAA5ZVOO15RLPfPJ2FhDH1zP/NDXj/Frr2uJbOqeyLjV917/1iNR1lghY8FG+mbNe2TyHsxFuLePxtG+1HfdvKF9tH1smSdkz/I6eYtOkjkJMWVccsoJusdXckA8GVPuva4H88z1HgB9WEvIfchryssz+4+6ub/04z0xsQ6P8uz4Oj/uez9lLzKflIWMCRljAq6xx3z6z3hOsRNz+shc8/pZ7vxjC5t3pAxxElvGkOuspT3u9UUc1tG9dAJ7V31/Jl7WM0fvjVnf1px510B5aP/Y5N4YvBfur/ZHol1jgKyVMV5xpW99gWtjUT7zbLI/nWfXDLm0hZ+MN3Nh3mtAT7spx5zxAnLpk+usJfLGwHzGk/GdaiWnNewyJ+aub+xqO+PnNeNHxzXsp451Bq7Vy3i6Hpmvct5D+uOVe+nYuFYW0i9gN2NMXbEuynmffrnWT+YJxqhP1sgROj/v7UHHm/mgo50xxhjjLXzI4dnVPOSXOuSX3ImWT1KXL8T8Aj9xspVfnvmlCqc8WPdLvb/g4ZFOXgv35tExPrLH66OYBdvWiOu0o55wbUynmLNugGzLCPOn3rSNBptXMUHmw2v76NokuYad3hete1fXUx7GetLLeqLnNWSOd/XJfE8+MqdTfhlDXgv3xsF117bJeLpvgP+sp5xkT/FK1uQkl+tiTU91ImblH9VRlDnJZy3Ra9236DTE1P0C9LDNkJM/OM1zb8/vyF7js+sNz/Y1c8fmKS/m9Pcs6Ljf0u9VPeAU3yk/63SylfnkNWR98/qO9H/yl3lCyqDH9XtI/1x3fRpiUYZrdLsGxPZof+QeO8lekfV4Jt70CSdf2GT+VH9gjvW2Bdxn/bwWdfs6OfnNPE8xJ61/kk+Zlj+R/SGO7DFYM8BW5tX+MxdsWsOOI+XyGlq2fZ56Ixl/20lOax0HdJ/RQS79p8+8Tp7tEzVr/cz3FDc6z+7LzvEUQ9o+ccolfUDG1GtgHCdbmW9eS+aY+TDfsmOMMcYrfPhvngFfTtw78suK+/6SvJNPWpcvxTv505dqfmFf/ZDQAzlB33l4pHP6QSn9doyP7PGaNVDe2ifIqYcPZHhlHv/pFxvaPcWMrHUDZNG5An3W00fbAO6RyyFcZ65Zq+yj4NO6nup4VXN4pa7oakuQRf/kl2E9027XuetjDR3kDKfYMieulZXs16m/3GdO+u46Cfb1cdoLnYucZPGbfljPoZ3MUbhveUb2IuuUcT+qo7S9Ht3DnHuLTnOKKSEf9OGUE1j3nOe+97HYf4c1I46TzqmvxK2etJyxt67+r/I+1dW4sl5X9YCP2E/M2zf8Zw/V8/oUA+jDQVxw8td9cSiDbs89Iu0w9A/WI/NKjBHoJfnySi2yNlynD4f1R8e9ouwJ/eXI/fgo3u75yRe62MzcEtexZcyCbetnLD3wCXmd6Df7p0+4qw+0PvKneuj/5K/J/hBH28v42lbHe5VL9ybluEZWOmauc71tETsyDuO/y/201nFA1gbwjV7KZc24ztgEeWUSbRkPo/Uz31PcGSNy2slhvMRg3SHtef0IbLVc+oCMSfsJcZLXqS6Zr/XuwTx0PuZ/qvUYY4zxiA85PONLyi8ivgz9UoP8kgP0+wv0Tj5pXcG3X5TJyRb3yvaX6lV+J4z7kU7+0CTpt2N8ZO/VmK2ZMeCPQfxpRzk4xZx1A2TReQR21Gsb+EkbbTNjAnStFfEzkqwNuplfrqUdyXW4q2vnAcb6qB+gPvGnnbTLdeaX+Z58ZE55LeRmT/NaOn9hPmOUjOe0FzKX5CSb8ba/tJNycuUHTnV6pY6CzLO9FWzg5y06DTF1v5L0ceXvZMO8mo4ja3ZV70d9ldPeA+y3LFztP3zlfkXO+/R7VQ84xXeVH5xsZT6dW9Y3r5POL/2f/GWed2AjY7nizn/C/GlvgjHpj2tksaOt0/5Ico/dyTKf+V/V4ype4mFNTr60eao/MIde24KsX16f0E7zqO+Patn6J/mUafkT2R/isNeS8WEr82r/3TPvqddpvq+hY2Y9fWZvuGZdsOP9Xe6ntY4Dss/qUKsrn3mdvNIn9HN/Z74pJ9m/R/uyc0x7J9snTrlwnz3KmHoNjONkq/vr9YnOR9DJGo4xxhjP8O7DM76U8osvvxCBL678YusvskfyyekLFpA//TDAHDr680vY+E9fqs9+oeYX9p0O9vGTpN/T+p095lOe6+5Jgnzaowbco5c6WVvrlKCTNT7JnEg9Ysi8OnfW0mbGBFlzdFk3B3Wta+oaq2tpR9B/tq7osybYSn/cZ56Nebf9rFVeA7JpM/1B5oRN1s0X8Kc9/Sfcp7x0HEIsxmN9kys9ZTsXfWcc5qGdzFGQbd+iftY44wbWr+ooKcNa6l+Rft6ik3S/kMleEbM1OOVsjTLPk5x075AzrvQF3GP/tAf0kbHmPkyY67pDxyLYNR996ydt3eV58mmtTmgrdTIfdLNPGSM6qcc19u72O6QNYC19XJGxWJ9TDR75l6u9CdbR/MyL+4yduZNtSPvGeyLroZzxJ1fxGqucfGVNMi/I+qtrPKxxb47YaNtJ6ib2Ift16lOuJ1f6WQ+us1939iDrSRzWQO5qhm2GpCxY05SBlMN3+lTemPFnfOZjDN1zrrX1KHfWskf2WNwDGYf9x0fuhfZpbtwbHzLmAVy7lrG2jcwx5QQ72kWH9SsyB2h7HaN5JdYl4T5rmTHxmnY6Rq6NSdudb9pOsGudkvSPLe2NMcYYd7zp8KxHk2t8OeWXEl+ArvllfCefsM4XZMdxJe8PFAxl80v06kuV+bTvF2zPJ1c62Gctab+tA1f2INf8QcJaNvhhvf11zbQl+lCO1/yBSr/NXW/UYRhP9oYceRWuMyb7KcozXNOueTPIJdfajrxS14wbu+ie6ufI/gFzHQP31rjriH7ayNyhc8paM7QLxptwz/yz762MR19J5pIoy5o+Mq+OmzXtdI6SthxgLtnDjBu4Tp2TD9ae6W3Oneqb68/oyCmP1GNI96/X5dQzaRt3NbNWV/a6n/YSuibQvq/237Pv71Pt5K37KddTv99XrF/tG+vQ9aG2rkHWWnKOoU9iyXlztlYn7vznfObVaCPjRv6kkzZTB78M0N6Ju74779oJ/GXPTr7Q1SZwf2UXe66ZQ9Yh1x3CNf6b057tmOz1Kc+TPjDnyBpcySfZH+Jovx1f+uoat6z+tS8tx33bNGZtONDLHFMXP9zDo9yRVU9yLnXptXYhY+yaudY2IOfv+oRN7rGV+7rlgJizvnf7UrsMbJ/suc7IHon5JdwzLx2Te9qRZL2oY/c31x36Uh5yPfuBrbQ3xhhjXPHS4dl3I3+gGGP8fE4/VI/H5APAR7DPxtc5PUR+B+gz/R5jjDHGGGO8nR2ejTF+GDs8ext8luV/pX8vH30Y90fgOx6e8X7L37AYY4wxxhhjvI0dno0xfhg7PHsbH3lwswOVt/EdD8/GGGOMMcYYH8MvfXg2xhhjjDHGGGOMMcZ72OHZGGOMMcYYY4wxxhgX7PBsjDHGGGOMMcYYY4wLdng2xhhjjDHGGGOMMcYFOzwbY4wxxhhjjDHGGOOCDzs8++23337/S2R//etf/z4zfjb0gp7QmzHGGGOMMcYYY4zxOi8fnnlI5vDP9n/m4Zm2//3f//3vM/8nzBvPX/7yl7/P/vd8zn0F/vznPx/jlT/96U//e/0q52f47MMz7TOIuSE317/qAR771xgZ9OaOlD3lnOS+bLLHjB06jzHGGGOMMcYYX5OXDs88DPHAh4MHDxt+5uFZHuIw5KsennlwwmsfwJiLB2xf+fDM/WA+HWvm8RUPzzw4cw+7X06xKivuyau8XHck1sSD574fY4wxxhhjjDHG1+Glw7O7A508TOCV0QdDfaCQdjy4cHgooc8cTR84eVimzTw886DHIcaWB3HG7z0jucuH+85fjMHDp9QjB9a1nWsde+s5b755eOYaIw9pMl+Guh4WGSOjD3dc89WegXZPa93TtJvz5sdrziev2kqMjVhF+UeYH/5P6PNkzz7KqddjjDHGGGOMMcb4GrzpN88YXCceAHiYkIcn0AcEHnqAhwwesKjrocajw4WU92CCQxTtGgNr2mifHX/mClfy2st8gGv8nTDGtpkHVm2/D1z0h07Xi7WcV0/75ui69TFnfCqb643yvHb+3Ftv5s2ReePseMyZebB+vHqNvbTV8spd2Uq6xoBc6l1h7sZyBTKMRF3Gs3bGGGOMMcYYY4zxc3jp8Aw8cMiH/5z3YKQPTbjOAwwPbnhVNw8xuO9DlVxP8hDIa3SMwRiTq4Mb40870PJcX+XziDyg8QAIPEhhPnPWduaRc+oZm3QOwL1x69uDInNE3uvMsdEvr5m/usz3PmjSh/GglzDHyP7rI3M2HuSubCVZY8ne3IHMK3KN9XrWzhhjjDHGGGOMMX4OLx+eST78c/jgQQTz4KGJhxvK9kBe3R7qng45EmPxoMSDk57PmB3tw/iVZR48rPGgR/0e6t+RBzT64ZX5U87K5EFQz5kzwxiVMQdQBlInB/Kd7wl8I2MMXGPTeWy4D4zB+xzpI+evdMjL+E7DfZJzWQNhLuUhe3OFMql3hf4T604emdsz9sYYY4wxxhhjjPFjefPhGeThg9ccCICHAh4GcX11EHM6xEgerfdBkr495GDewxZsgffG1/Frs+XNIa9fxbiwqV2H/jPnzg9Oc5B5dA7APQM8xCGGpvM94SGZMWiPYV3thTHkGnB/8pE1kozJ67R1xckWGL81B2RP8Yi2UucOZBlyirvrOMYYY4wxxhhjjK/DS4dnHBzkAVYeDOShDXho4iFBHgY1fcDSnA45Eg+J8vBBf863D3U6Pn24rnwe3IDyp3wgZRsPYDzMIQbuc67ttz1tAPl13Lx2DsC9eq6fDm063xP2RX3t5VzWvQ+OXNMH850/9513yivTXNlK9N/xGLv27UHfPwPyDCEG7jOn7vUYY4wxxhhjjDG+Di8dnnm4kEM8AOAABZT1YAI8fMghefDi0BbkfHM6BPKQIueNkeEhjPF1/NpkHk6HHnf5tGzCPOse5ugra9UHKpmPI8l5Y+4cQBmhNs458HnKt1E3664Nc3MfGEP7I2d99P6yF62jbbCWjke2GmvkyFrZX2y1vRwZj5zkrmJjXMU3xhhjjDHGGGOMn8tLh2djjDHGGGOMMcYYY/yR2OHZGGOMMcYYY4wxxhgX7PBsjDHGGGOMMcYYY4wLdng2xhhjjDHGGGOMMcYFOzwbY4wxxhhjjDHGGOOCHZ6NMcYYY4wxxhhjjHHBDs/GGGOMMcYYY4wxxrhgh2djjDHGGGOMMcYYY1zwYYdnf/vb3/7rH/7hH35//Uz+/d///Xc/4/tC/+jjj+bPf/7z776/w/757bfffh/jmr/+9a//u59c/6r86U9/+qXz+yPyo74vvzp/pM85vn/+8pe//P1ujM+Bz5WP/vnKn7s/w/aJ/jn/q3wH7nP7bXQ/vxvv/Z761b7nfrV8XmHf4++Hz3I+078zTx+e5ZdnD4rw6EuFzcb6e/nMD+Gf9aZ45QcD8+f1K0H8d/1PHsX/Gfk92jf0nvGz8P3jPnjPlxM2Trkw9+w+ews/+gfcn/0DNfWkZ1efGfTvbv1ZPjNP7BJjjvf6Im9ivuPR98WrUOO79++j9/8rPJPfI+7y/wj70nvHfn9E3bH13jjJlQEfGdsjPnI/PAv789nPgtN+Jt73fpZ8NO7jZz8zXqlB8+g9Duwl4nHc7SX2rnIf9X77CpDP3c9P1PAk43vCkbWmPtQSme5B1pHxyvuXnqLT+6ffn/h4do+9BeN4hPv9KsdH639Uup9fBWJ65vMov6dOvHf9VX7kd+WJj87nO/Ge77AT2OvP1B+Jn99Xn6/EdrfeINvfLT2Hre/+nfum3zw7Jf6jvjQ+80P4o98Uz/LZPxh8NU5vruTR+lv4bm/W93w5Xel+9vvzR7z/k8/YJ6/glx5xNH4esv7eHzI+8/Oh3xd+vn52XT/6+4LPbWp9hXl9FT46/yt+5N55C+/5nHsPP2M/vPLzxaP9/F15pQbNo5qwnj3t+4S1jIN9/DP24WdAzqfP7/xsbxk/j3KOmlgjrpFhPXuATtYNmVc+E6x799UYBbnP+hx7hUef24/W/6h0P78bj76n3rv+3fjV8nmF93yHfUX4bCWn0+e279tXckY+v0eg5z7iZ8efzYcfnrHGqwWX1uGNp9xVEU8yNjP99JsYv60nqcewocjl/NVGSbmU4Tr18SPE0379cs05hnptT/rL+c42ZC2yH9IfgvjNmrW/7AlD7It0TAz9cJ3r+tNXDvuTc1e9aZ/KdS17v0DWATu9b7hn/rSGfWvbOWSs2OcefdfzAyXvMx7o3FKvcU8k3Z87TjkYC6+5dtp/WZ/cf6eaupb5pI69S077BDqWqz2bvoghdYwxY9BOg4z97HpbM4d0rZATe+Qwzo6RkbRextK6DWvmLJ1P1y9B1nnzJCdqI1lLrjtehjVuWSEe7jMWa9fxpR5k/g5pXWuO7ZTTBnR+nU/ul6wPQ9zDvUch7SuXOXR+nYPkHAMbxpq0zImUIT7r43AP9d7h2jXIWjFP7IxcS5RlKAddc+5PZP3Vz1o6TnSO2dc7//as1+gbNjOmtCndT/udtcUOcqwph5/MDZkk/eYe0lb6bd30w8i4uTdHbHSOruUco33ISeaqJknWR5DtuRP4OdkEc8oapE3WnGcAOXst6F/lnH1jWF/3Uq53nN03Xq35FS2jn+xrxpv+lcHvVc2eAf/07OS763fqLfQ88RCXsIaMcG0eGXvLdU8ZzBlr1kM7xpwDeXUcpzwAO8p0bObFmj3pGLN+TdpuWe4zn6xD0znmHmqy1sYqrKVP1jNnIN/spfTesL4ZC7asU8ec9TcOSTkHGEvWUX9d21PMJ/302zFmLt1nUF5OMidSxvoAcWU/GLlHMj5qZj4nkElb2IbcD0nHfuWXkXXBv/PYBvx6LdljfGUfnE9bjKRzYWTtpHsCLasdhvNZS3yhk/Gkvns9R+craeNKBqwPcllfwAb+O4+0zYBTbP/v//v//o85fOAvY2rd9IXv7EHuj5/Jhx+ekahwjyykzmmTNVcyzrvZ9GvTmc8YuFdWXYvfPnqDNKxrC8wHnbSjXWNCL/12jG5e4Tr9pF/z1dad7VOfmpZBl3vt5Tp5piz3+spaGqP5d76spR2us+6pC+hnPU4QZ9bBGJiHR7VIHydZ7pnv3MA1SJ+QstjP+65nyxoPc6yZm/dXpKxkr+7ouukrc4Kuw8k+uZkDZJ1yDVvWARtph/mruNM/INe540PbgP+UYY178d440b/yzzx5n3I3NvTNs31bw6yJ10nHiK+snb7y/iq/Bn/ISMfYezRzPeUNOd/2peMEcsr8WffeuLAN7suM8xSLKJ/g7y531qwz89Y4fZmHa7yqk/qQ/jJ/7GUcJ/uZG/fW5U4XWMuadh1YR0fSlhB35iHYbfn21zIZu7Fo+5nY1G0/J6iDfTn1KX012M71zANbmVP3AD1jQ9Z+8Moac0De2auk+wiZM+vpx3t1zE9fzGcPube26nqvrrVCNmNRXlIWH3mPbNYm/Z5A1pg7B/Qyjib9Cvbu/AlxZ30Sc7LWvBoXI2MUY0+uckc288Kf99rP9VMs0vW/4iSjrtfZtxPP1vYKfDCga9P1w5c5J2kDkMu420fKpk9sq6dve5p6j/px2g+d2wnsZ35pk1fu04Zzwn3mneA/48VO6nKdulyf4iWnlEPmyif5pE/k0mffn+rG/dU+zjVzz5hd166y7Qc960y89rn3APNpp3NnXd0TrW//sM9IW2m74xXjgyuZBpvKdH7knvfEm/1jzTqpe5Uva5kP9wxzzzpbB7GXQCxXdcn8k9QX7o0dG+h5D91L7s2dGDJ240WmOcWEHWXJ+VSznG/72rQvxOmasieQyRhTr7E+HZ+585p58HpVL0DHeknP4S9tsM6cpDy2jeMr8eGHZ5kgjbDgqeOG6AInVzLOJxTXwrdOyvfmADcO5AZpTvlJ2pC01XaJKet30k9yc3Ycd7axeRVzkjLoYs94socdZ8aSdc5rQCfzZQ0ZwX72pddZS/0Tp95lvzuG5pFs5o4vZTPXk17azWuwfpJ53+lBxpMYz2m0jRPIuNcE3ewHMJf+O8auhbli51QnMHb3IrTdpOM67YFT7Fm7rmP7Q/cUK6S/9IM9a5j2TvHlOn7St3SMaR97Xkv6ad2GNWJ3dK6tn+95fHDdZEzaz55C2rki88DOKTZrfqpDglzHyv3d3jBG5rIv6evK78lf5uw1djuvtJk6go51yXih5Xs94zrFeOIUI1z1JP2lzEke29b2UWxZF+yo9ywZ26Pc8WONBXn0mrR1ylHaJnpXspmrZPy9fsoHeeZPeyjjPPky1pMuZC3yOvsJ6kvX4BFp+xRnkrLyjD900O0cpXMCe2F+9kW0mTybe/bmVH9i0c7J5qkOzZUMtlhrnydyP76FjCFzhq7flS/k1OOa2lATY2eN+VMd0+fVNVAT993JTvbjtI6u+s+Sfe14INcl6ymneCBlWw+7vd9PoIPuibbZsuTT/XyUc5I15xp5a4wvdZHp2qefjKNjyhzwkTWxrtLrzWn9VAPIWumn5Z6ReQQ65tf7KWuIXa/lLt+0C20be/ak16D1JXP2uuVOsWadT/uh+5DvmZP8KWbI+CRlqVfHBlnLq/jNM3POOB9x1y/zb3vErU7mcVcvyBil5zLPU84Z71W9fzaffnhmAVrHjcbIRiQnGeeSLK7yPYBYTmvavmuS+Z0gr94sd83vHNDvGqCTMXIPXedHtrGrjY5RsIEc68TMq/4yN661lYNY0q8xqodN7UGuAfHfrUP27oQ5JGmXtdx/TfbrJJs9yvXWM8YcrqcsdC+5zpqlXtpzGE/CXNZSMv47kLvbT4D9zAPa/ilmczvpA36tq9zFnTYBuxk7IGN9JeVOcWdsp/wl7aRe2sx55DsX9JkXdPHXc6nHNXOAPvI9rvJr0hakLhhPD2ua/nMu48eHMvar974o5zCWjhMyt/bZnPrI/d3eAHrXcumLa/ub4K/jBWyxZv6Mjjvtn+qUe+pRf7JGkHW4ivGEdVAXHvUEUobrzjVz6dj0lyP1sdtzSdbYYWzp6wQ2W5eBHtCjXoNTjsJ87q27GHIPSNa210+2lD/VgWFfTr7oCfPqNhkL69Yl+wnqux+7Bo155Miad5xJygpx3vkD9MzlROcExKFO1ldfp37c5Y59bTDsTdcPMp6MQ5DvOjQnGeaMT793tcs98CromSPoT3tdvztfyKFPrMjwytAmeN3DGDIefaMD1Nh6a8c1yH6c1gEb6e8E6zmsfdcKtNeje2o8Tdaz9fCL/ROspb+TbWA+a/BMPzNP/Jt/5uo6ssboHK/4RM9+nOJlaDvjwJ56vQeyx2Bdr9ab0zr+9H1XV30xjLvreZJp1Mlh37PekPaz1nKXb9qFtt19zngc6t/VJfOxjmlbssfY61xYT/sOaor8qW+Zj2TNpGWxpX3JWj6Kn2vtMdf+ks7rql9pP+NFxz7kfNt1+F7gOvsPPZd5mkcP4+0aZt8Zxv6j+WmHZ2IhUq9JGa+Tq4Y3Gc+JblJyyk9y80naumq+tD4xoiPoet9xPLIt2D/Ng/Z5NQ59ZM9OeUr6NcYcCffZo8wPej3p2kjXAbLfxH3af5Ky+G7Zzt0YmTfWV3xA9zLzTtnWu+Mk237uQC7zxFbmxP2p/m3/1A+5Wmvb1CJr0vTaye5JP3vZfe36GcOJ9KcctlI+7Z3ia39CXMp2jFzbE2SyZk3rNmkLOv5H+kIcj2JK26c9iX7WJ+vVcULG9qgOpz5yf7c31KE/aTt9Xfk9+cuc8xqfuQfSZspJ7pmM90SvZ1ynGB+RtTj1hLX0lzIn+czlrbFh032SoJ+xZC0e2SePk03ARuqmrVOO0jbvYjjtq4y/10+2lD/toeTky1ivdJnDZ19nP6H1uwaJstqCvD/FmWR9pO01rF/FI50TnHxl/F4nV7kzl3sm91DXDzKek81HOUPLnGqbcZwghrt+3IEeMfTQHrFxL6d6izXglTqhyzXy1ulUxyRz1bcja/CoH4/8EJeyCT6yj+YEpz7k+h1X8TBn//MaTnsBiANZ6R4lbbNlr/qpHq9XNQTzQtZYqSs2udf3VS6ScSCHTUfGlz2GrmuvN6d1fTOwJV0ryZyfkUlO83lP7rmf0j7x9f67y7f9tO2012vJs3Vxnhy57lizx6f9kOvNSf4qZmucXMlSO+1mLU+1zvi4xocj65xgO/uTPpq0zyt2O47MI+VPnOLqubTfvpqrGv5sfvrh2UmvSRnfKEkWF39uykbdK193GwyIP9fNB98ZU/vp5ncOvd5x4MecshbwyLZczYM2sZV2Ow78nHoIaZ9eG+8J5JAX7KY8PrBxomUFeewavznp52r/SebauvjkPmNCFntts+WSrqd+jDl9pqy1Ve6OU+3UF2RyzyS5Zt7GYY2bU3zunxOsZQ+Vw5/1tDYnf8Ka9QJsdl7Yzh51Dl0v5DPurl3S/rCFbM6lPX1bJ3PMHCRtd4xcd51ONqB1m7Ql2FMne3JH2kEn+ytdy447YzUva3CKM+VP64n2rD28sjeY9zrzMyfz4NV+o597iWv1Mh6vT/av4tbuo/7kPoJTD3L9zhacck8yR2Bdm52n9TaXtodexnZF5yjYyr6k71NdE2M7wVrWifiV7Ry5tx6PepG0D+Beu9kHONlKeWStc4OtjFlb1gbd9IV8xoasdcZH+uk693rSssSTtk81SbCb66c4rb++zPkO7HYc3J9IubSvjv4T5rK+XBt31wSyhuhmLOhmDFe0jPGln+57Y2ydk7Ff6avXMWYMrHEt2LSWDfP46V5To9RBxro1yKlPPldyxp51yn7AKTdpWcn8uq4ZmzCX9bmj+4DdrlXGy/qpbx0HeVzF0D6RS9nMN0GHtZP/Rh9Zp47paq9JxoFc9jXpvvU+uKqZGJdxZP9eqas2GI9kko5X/8plHSHtq2ud1M16JGkX2nbmq60TKQdXdcncvNY/frk39lOfmEs/iXVoe5lPkr7M7SSbcZCXteycgXvmze0ZuuboXfVL+4Js5gFpj9erekHbg57jOm20v6Rz+Sr8lMMzCmGDrop2JZNvaunicp+63At2co1hzNpmnGKC1EsZ8sy1rEPH1zlkTL5JvWdg2xy6zne2OyZtn6A32VPr3zptU53OqXuQtrlPu/jKHumbQZ7oes+4IvUY6YMaZwwNeTEkbVn/7Lf5IpfYnxzqtY/uJdfG3LK5RxzqJWlDur7IZC5J+jEGZbsPadM1Yz7Vwbh6LePt+fTRtC6y3Q9gPu0mxJ216Lpjv3Wk/Vm77Evby33FuKpJ1zZj5Dr3sjHm0G7rNm0LiDHniD9tu9Z1Ne/cb62b/co16DxYt76nODu31DthvGmncxBsZA/w43rmB661Dcj51LHf1kwb1CDttxwQW+bItT4YmV/Ghm1rLNpPmQZ7KZO4lrmlLP6v4kGHXM2lYwNlHch3zOk7SV/EgBxzwr1rJ/ClvkPUZVh/MQ+HvTNfOeWbqG99iNP4c4/AyVbKA/faTLvaypxSD1K368Wc+wab2oXev1mb9gFZc+LBl7bBtfSRZA6MhHvrj37KOdKXmFPWQDlySP3sb64RFzZyPUnb+oKuHxiPdN+6ZpK1z6EsNnPeGB6ROozc74zG/XYCfdaNVYjltF/AGp1q0mSdU8e6ScsZ7zP9yDqC14yrmnZvsOFe6diE9dRhXJH5tC3mcr/c9ce6MszzCuUYz/aTOeSuep2Yv7Gf9gF0bVMn49D3SQ6babf3gfcM+5bYz+yDtuGqrh2Tts0JrmQa68XAH7EYA/epl/YhfSjbdRZkOre0ja3cgxmXQ67q0jrYlFxDBxuus8Z9o23HVXzIMZg70XVK2ew9Q7QJXRvgPuNPG4z8LJLcj4z00aR90EfSPcRW2r+ql7H1XOfZ8TKMqX1/Fd50eDbGHWz0/oD6qm8AuftwGWOMMX5FTt/X47/ZzwZ/LE797gfM8Tl4aHM6EPhMfHhPv/2AP8bPpA80Yd/dP48dno0P5zv+8PHVD/fGGGOMj2Y/gN9z+nlm/LqcfhbkoTV/m2Z8Dj/rs2gHE+OrczrM3XfTz2OHZ+NT4E3Ol5Hjqx5M+aXZX5xjjDHGr84eEu/ZA8ofj/zZlbHfOvsx8Nzws54V8Js932+dja8G30O5R/e9/fPY4dkYY4wxxhhjjDHGGBfs8GyMMcYYY4wxxhhjjAt2eDbGGGOMMcYYY4wxxgU7PBtjjDHGGGOMMcYY44Idno0xxhhjjDHGGGOMccEPOzw7/ZnVZ3mP7leHv5jxlj+BffrTymOMMcYYY4wxxhjjY3n68MzDmtN45mDrZxye+aeHE2zlHH/q1TxOf/bVtUY7Du6l/5xsryes7fBsjDHGGGOMMcYY42vypt88e8th1lt05D266HGYJXmQxXwemHHY5kGWB2+nQyrnlO177KbPO1LvFfQ5xhhjjDHGGGOMMT6PDz08+9vf/vb7gY4jD6Zap2U5rEp6rf3l+t3BmodM+MNOxsT1o0Ou0yHV6XAsbZ3Wr8A2tTGX9uUhXq91XF1PDwiB+tz50JYDW/CoR2OMMcYYY4wxxhi/Oh92eOZBSx/aeIjUOi3LPYc40IdarLVuHuQgn4diDbbQR8+DIfBA6e6g63R4hq8+SMKGMXCNjuMuNtYzt8yF+DI25r3vuPLavMTcJe3YN2vPq2vMX/VojDHGGGOMMcYY44/Ahx2e9W91QcpdXQsHNgwPc/qQ6073dMCVaNNDocS1q/WTbfLsw7NT/nJlG1jLA6m7XNLHnVzXkHpRN+FaO1dx3/VojDHGGGOMMcYY44/Chx6e9cFKHvCkDtfM90Dfg5+kdfuwpw+LGuQZyORBVWMMyemQClt9eIbe6RAKkO16ScfU+Ru3Qx8d16mmd4dnxnPqG5zsMU6yY4wxxhhjjDHGGL8qX+Y3z+R0EPZI93TAJci7dneIBaccTrY5QOpDJPTQP3GyK9jOw7P01wdyaSflvLZmXUNypg6SNbyK7VTnMcYYY4wxxhhjjD8aH3Z45oFNHtIg44FS67RsgpyHU9pt3Tyo4vDn6jei7mJiLUm/cjo8wx5zHk7l4RUjD6NOdUlYy9wyF14zHuTuDs+E/IwH0Ev/XOtTXV691yfzV3Ejk3GPMcYYY4wxxhhj/Ip82OEZeBDjyAOu1vFQKYcHNb2G3TvdPGBKmO/fqjJGbODvyo4HUD2k1z18Anzm2tUBFLiubNfVeUbmYx7CWsrx+szhGXQd5K5H+OhYxxhjjDHGGGOMMX413nR4NsYYY4wxxhhjjDHGH4Edno0xxhhjjDHGGGOMccEOz8YYY4wxxhhjjDHGuGCHZ2OMMcYYY4wxxhhjXLDDszHGGGOMMcYYY4wxLtjh2RhjjDHGGGOMMcYYF+zwbIwxxhhjjDHGGGOMCz7s8Oy33377r3/4h3/4r7/+9a9/nxk/G3pBT+jNd+dvf/vb77n86U9/+vvM1+S9cXbP/vznP/9+/+///u+/348xxhhjjDHGGOPH8vLhmYdkDg4Lcv4zDs+0fXWAwLzx/OUvf/n77H/P59xXwAORq9g4eHH9PYcmn3l4RtzG2OOZgyMPmajFMzx7KJVxnWzn/n1mX3xWnFdcHZ75PnNvfDT6ddzVJt9vjEf7y550Da1VDvMcY4wxxhhjjDG+Ci8dnvkQ7IM1D7o+EHso8TMOz/rBX77q4ZkHILz2IYu5eGjyVQ/PkrfE6sFJH6hcofyjQyn3ijXOw5j0yesz++Kz4rziUc/M6yPRp/Xwfc58w1zWwnhOsuA6o2vIXNap78cYY4wxxhhjjK/AS4dnHjqcDkk8tPD19CCca4y040GXw8MDfeZofPhX1kMAbeYhST7MM8TYtMUwfu8ZyV0+3F8dBBiDhxSpRw6sazvXOvbWc958zaXjzAOlzJehrodAxshIveRqX2gjByDX8x1zz58OpVJO3+Zq3OpDzvVa7zP8vTfOtIl84rzD2mbPIGub8gzWJOezRq13Qh/GoE7avyLr3WjnZM865Zz7e4wxxhhjjDHG+Eq86TfPGP2w7EO0D8MeAijnOg/S4AM7+HDtgYG6Hji0bpPyPoDn4YcxsKaN9tnxZ65wJa+9zAe4zkOMxBjbpgcK+G77fbCgP3S6XqzlvHp9YOG69TFnfCqb61cYi7FC+wLurclpnXjyXrvIKq++9WEeeh5bzDkPXGOz804/kHpvjZOBHGAr7XPdcTEHxuae0PbVPoC0p3/1mXcNG84nbVMb6t1hfOZ6Ar/IZM1AXV6fsTPGGGOMMcYYY/wMXjo8Aw8nHB5A5KEF+MDswzrX+TDuIQGv6ubhC/c+bJ/WE20Ri9foGMPp8McDgvZh/GkHWp7rq3we4WEFNj00AOJ0PnPWduaRc+oZm3QOwL1x6xt/YI7Ie/3KAUr2J+OXnNN+x5yc5Dv27q065G5d0Gc4n7U7xZF6740TtJcxcS05Z2zYhK6te0cyF1EHeE39E23zlMMJa/qs3KmG1u4ZO2OMMcYYY4wxxs/g5cMz8aGdwcNxHlpAPzAr2wP5fIDOoW4eTpzoAwQPD3o+Y3a0D+NXlnnoAwX1e6h/h4cV2NQPr8yfclYmD0h6zpwZxqiMOYAykDo5kH/2AAW0k/3J+CXntG++Ym1ypHzGkzLmqA9yV4c55yFrp8xpfFSc+GGOV6+JQXKue9a11a8ofxqAXs6lX2mbpxyarNsjjKFrqD62rMEz9sYYY4wxxhhjjB/Jmw/PwAMJHo7z0AL6gZnrq4fxtHPi0boHCDyAg749FGDeh30PJbw3vo5fmy1vDnn9KsaFTe069J85d35wmoPMo3MA7hngwQwxNJ3vHX3AAxm/5Jz280DFdeM5yZ/iyXqqYx1dY7AGWbtTHMlHxIkf5vCb15JzxmasXVvzkczljlNcog/zUdYYGtdT5w5iRzZreIq7cx1jjDHGGGOMMb4CLx2e8eCdD7Y+QIMHCB4K9ANzHjA0yl49rJ8OHJLTg7j+nG8f6nR8+nBd+T58UP6UD6Rs4wGIBw8eGuRc22972gDy67h57RyAe/Vcz7pJ53vH6dCj66096w1tXzvWwByx1fEg27Xi3mvr4d7Juc67/TasvRonQ3+us+b6VR2Mzbrpy9qeYk39Jue5PslZI+vhvT65ZkjfP8K9kDl3nkBsr9gdY4wxxhhjjDF+BC8dnvkQnEP60OL0wOyDfw7xYTqHtiDnG3V9+Ic8xHDeGBkeJBhfx69NH+61l4cPd/m0bOIhgQcg+spaGY8HGJmPI8l5Y+4cQBnxoCQHPk/5XmEdjFX078j8IH1z3Tmm3Y7H/eWwb93HtCnGlfvFnjgy77fZLAElAACslUlEQVTEiVzazNp07Omre9a1TV3r2fEw1M/YGciesG4O6wfOQdtzZA7SeTquYmNcxTfGGGOMMcYYY/wsXjo8G2OMMcYYY4wxxhjjj8QOz8YYY4wxxhhjjDHGuGCHZ2OMMcYYY4wxxhhjXLDDszHGGGOMMcYYY4wxLtjh2RhjjDHGGGOMMcYYF+zwbIwxxhhjjDHGGGOMC3Z4NsYYY4wxxhhjjDHGBTs8G2OMMcYYY4wxxhjjgg87PPvb3/72X//wD//w++tn8u///u+/+xmfx4/q5Uew/XCNfWT89ttvf5/9b/76178ea8fcX/7yl7/f/bp8p33e0M9TT78jf/7zn3+J/fanP/3p9/3E688C/3wmjvGR9GflV3jPfqfvfj4T+L4db8d+M57Ze9T7Z34WP8N3iPGPwGd9nvkzwa/ys9r4teE9wHvhZ/Mdnm+ePjzLL64efEA8ehClKay/l8/8geln/UD4yg9W5s/rR9F5P+rlK7zlzfiWenxnPusHqLsPIHyy1n7V6fcBc9TZ8Wx/vhIfsc/J+1UdQe8tny+nPW6ffgWyL7x2rq+CjVc/c97Lo/cwa+R19b4h3rv1Z8HGR343fAbP9vgjc3nUH/DzoCHez3yvfYf3cn9W9mfpW3hv3m/97n9mL3w0+Hv2vd11sfbv/Wz4aKz/s+/R9+6ZR/ody2f3ud8Tb+ErxGgfHXc1Zi1ln+39V+fR3qJP5Hv6vKJ/WRNrjT1tIpM9wE7qPPPezj6dsNdX6390+nN1/E/Yr7wX3gt78D2fDd+hV2/6zbPTB/4zH9IfgR8gn8FH/ED4FqjlMx+en0Xn/ZG9fMub8ZV6fOZ++FGc3k8fwTP7Of1SSz6wiCf1sNPxcf/Z7/WP5jP3+Wdy2uO/0g8Cz+zTV3jLZ857eeST98vpfQT29yPqgB3s/Qp8ZC7PfMZeydCXZ7+P3sJn2/8I+rPyI/bqez/DTp+Lz/DMXvho8Pdsj3+lz/bkvXvmUQ378+Kz+/wRPz/87Bhdt659n7CWsdJLZH8F7vYmOfue7PclejmHDWvEtTaZswfodM9z/YpHPycQB2t3/f4jc+rf+D9hX7GH3gt78D0/u32HXn344RlrvPoml9ahMMq1LTnJ+AGSfrrIfoCknqQewwYjl/OnDydIuZThOvXxI8TTfv1wyzmGem1PrLP6d7Yha5H9kFPej3oJHV/6lOwfI220X8k5xqN6uB+uuMofe8SX69jKnJFJUpZhzqcYkFUfm9xnPVzrvNyvdz1NrmLq+rrPG/1B+s7Y0X8G9431YKR96HyNV139kRfkXM5nfknXzby7HsTRPhnaB+azb+h0r7HbPq9QFrDV+8+1pG0zAN3T/pWOS7IOmSvk/kyd5lXbyHKfvceXuAbIYkfskSNzzHn1O4eMI+fTf/sghhMZf8q1T2NJsmaZA6CPTtYBlD/Z7TXfR1znWtYSWq/r6XrrAf6JlTiVdV57DGMBZRn2Ar20n/VjvvvBMM6WFWxiP9etV8d3yg3Mr0Gne3YFtvWDPX2dYjjlae1aPmt6yhFSh1owTnG335TJ+BmijnFg+8p3ygH2ew39nLPuHVv6gK4vr1ekrPY7TvvT3OXT76FHuQJ+Wu/EVV24tk/MEV/mh5+M2femOM/QJqDDPcN15pL0wxB7ZY7EflWbttE+5MpXzjG0C8aRg1oRC/ayLu03643sFSnHdfeZQRzYZz1hzd5B6iCvX/Q6Pta6lyeyf9q7ijE5xYutnjth3dsm4NvY9Z02u2fmyHXW6hRfkjayduhc7UXouBhd+8b3SdJ62M19pA9l9PsW7Gf7ENaUyVy5d5zid41ruepP78eMRR1z1F7bynoRD/fYcB155rxPf6/aci9lngzrwKtzp5qyrixoX4yHV0h7DPH9YF7atF+OzLVJ29mrttHxcp/5P6qntrWbsIaMmA+D/Noewx64L3oeMgfsEHPm8RX58MOzbCr3Nip1Tk1prmSct7D6tRFuFMkmqOtGbx+9MRrWs6Hm4wYS7RoTeum3Y8RObmiu00/6NV9t3dk+9ekE8pm3PjJG7rOX3MudH+ymHUA28+M69V+pR/cwQSbtZA72rO+NtfcK85lH9vwUA7LWFB+se9+2We/6se7+ueIuJsgYrtCvPc9BXNQwfdyhje6lvbIOknmf9hy0Pe4Z1gb53gvWtfvS9Tj55J64wHhTp20SW/swngZZbdur9nWifQI+mLMO2Ms6dVzQsWU9Wp/7rEvyqm1zc926m3vLZhwph54xIdN99v4UO/L6AO5P/q9gPXPWZ9a/fSb6owZZJ2thbsaBbOaknDGn74T5rF/m3XXyXlq3sQbGAMYp3Gsjr5Oc7xgS5jNH/JsLZG7GcZXrVSwJ9UcuuYuvwX72Fr28F+b1c7KPTsaae6bXuCZHeyPIXcWd/tF133b86cv9Zz1Pe1Wy1urZR14zl/QHGRukLrL5HsNH+k2QU69jyPhO3OWDjYwhY7rLtWNFp3MX5nst7bJ2ulen48d3v2+ssfum3zfaRjZj4dpanPZE3iObteI642jufEHGfSLjBuvQuV3Fx336l+x/0vkDvtImZFyspQ/WtN1+jPcR+My6YsP7U4zJKWd0T/k2d/G5lrXg3riu9gIy1gqQ6XoKMZqX/rxHJ+/JUTvWRD+9T6441Uq/2PA6428yjlfRPrQf62Ru5p17AbgnViAWr8E8AFuneqQ+cO1e0Xfnl3YhYyeG0711Ro97ecUW8RsbsK5dQC5tn8j8gNy4t7653v7sCegr/fc+7N4lp1zQ0642gHt7xyv31qzriU1lu3/aTnJftC3m9cN8xqQtc2vbXKvrWtbqK/Lhh2fZeJLPQqtjcbK4zZWM8wkNfdQ0IJ5uCDGpmxujOeUnaUPSVtslpqzfST9BFxvQcdzZxuZVzEnbOOWavWx5QD7rLhk7ZD+k/b1Sj5O9KzLuZ+IiDuZP9QDmWD/ppi9yyX6DtuG0jj31TzyKCTKGxr3hUAdYU+/0nrniFFPmdopH38/kA20D+/bx1ff3yWfu84xdiAUdSfuQ8TQpi4+WO+UP7RM6V3ORjuuUa+b3jLy8ajuvJePPvjzSuwL/7pOu7al+KcNr96LpnCHjPvUzUb9rhd6pDnktWTNs9DpkHSDtp75kXq3bYKtzPMWpHexmrpJ9tTcnv4/iyXzSpnCv/mm9wd9pPNIDc01OtcFWznVcp/eSOqc1YR5bcpXv1bx9SNJf+360V5HFJvO9Z6T34ym2lNGmnGK+ArvW56oGcpdPk7buck3/wPWzdYH03+unfJCnV6caZZynmM3/pPvsngD0M65eTx75gq5hg6w1glNduFem5U8xAHYyDun44FRP/ZzkO0Zl4bQPniH1Tj6Tk49T3U4g80o/sza8dp0g84dTPa9IXXQyNubN6WSz5U+cagXWmPFWG8+QNe0c3NfZ75SXU+6SNeD6JIeffA/mXjnttdNeyhp0PU7y2nzVlvFIr1sfXu/InPBPjawB9qwZa85D1uPZXmQPkrYtnROk3ZOPZ2M6rWd8V7ECelnXU5zm9KivX5VPPzyzAK1jYxinTQEnmUcNVb4HEMtpTdt3m8H8TpBXbhTI3Ntu5+AmStDJGLmHrvMj29jVRscobeNRLzs2x8k+do0dkOm9A6n/Sj063yZ1GOZ5iqvtGMdV710/6WJbX8h0zpnjaR2M2bonj2KCjOGtZN8fcdo32e/uoQOZky64Lp1T1o44067jqh4nn5nvqS/d66w3nHQkZXv/AXYzV2mf0H3pXDou13sYK6+n9ayNvGr7VBPyN/7sS8py3TUSa5LD2nVtT7KMlOGauY5TmO/eZA9O/UzQt2bImS8+tZvzXGeNoX2YR+6DtAepg5w6OfTDdeeYnHLkvu2lHWyf5rLOzCuTOaeOoKcsw9zbJmTNT+uJe7jJHt+BTNem4z/JtH3izPwY7gleTzlYv3yvtl3BfscA2DjZxi5r1kcf2DCuuz2AzCkOeCZ3hjJcZ47mfcJ4czy7F+7yAeLJeW3d5YqM/uEuhq4LtP9cP9lS3hr1cA8Qc+8HbDOP7ilG9Fm72xOgb+n15JEv6Bo2KQunuqQN5E/jBDqu66Pzh1M91VE+6Rizt+nrEdhA3qGNU4xJ+hNy6Lo16HSeCXHjNyHX1OEamfTFfeZ8qqfoI4e66FztReY755Y/caoV9xk/du5qd7LxLJlD9jX3UM6f6sPIevZa1gA55jIfrn3/wJVvYT3tO6xB1yPtCfLk8qqtjqfXIWuUeSXUgTVk0efVGhIr915rK0f2IqHWLcs47cP0kxBPy2cNWct+Az6wxehap/wpZtb0Z11O6EOI0/xyoM/oGE+9+mr8tMMzsUGp16TMo4aylk1LHjUk7TSn/IS8ehP1Jku7nUPrE2NuJnS97zge2Rbsn+ahbZxyzdq1/B0ZO5zia3+v1OMqX8BOxplxPxOXcZzqAcyh53qSvrCBrSRzPK0n2M56wKOYIGN4K/jt3K44xZS53cXzTD7QNtJ+7tETrXvymTZOfel9kn2Ek46kLHEQT9K5SvuEzrVz6bhOuSYtf8ertk81yfizLyl70gP9Za3yvmt7qt8V6GVd5VSfjPvUzyT1eSWezi/t5bV0z0VbXmddMq4rfWnd5pTjKc4T5uz1qa/2yX3U8eAr4898Tja75iefcrWeNu7o2NDJXKjRyT56af9UY7la01fC/akvV3me3iP5vs5rIA7t53Vzl0/2D65iE/znfjjFLMxnXbOPj/w8yid109Zdrukf7mLoukDm/kzdlL+rEZxiNv+T7rN7Alr/rq6PfEHXsEEWO3KqS9po+WdA1zg7PmC966mfK/mM0Trw2rFfgb/cD7k/Tj6TU/97fzWsPYrNPJKTL8j4sZs9udIxr5TNe3Su9uLJZsuf6Lpc1bbjSnL/vErmANYtY8+YWr6h1pnzVQ3047XvH8j9e6pH7++ma3qSxya5vGqr4+n1xFpl7OJ+4dXclc14uHa9OfVCu89wZfuUU9o9+bCej2Kyfol16OtGH3JX+1Nf7+S/Cj/98Oyk16TMqeHZRPz1ZhF1r3w9ahjx57r54Dtjaj+9yTqHXu848GNOWQt4ZFuu5qH9tQ9IGXp5Zas59b3ryHX27JV63OWFHP7BnLTLa/o82Ul9ZFMe/cwLXWWtj76uaqD8XQ6QssmjmFgzhveAzfQD3Of+AGucsuhmHa7yPO05YI76SOeUtbWObUN6H518psypb90r1rM3Jx1JWXLomnau8ihOaJmOC/CXOknvnTtetY0ssdk3YzXX7GnWTzl9cY9s56p97aUN4T73zRVdV0EXH9J7jfXuZ9I1Q5eRc12HtG/Op/2Rtlsm4+qYmyv7csrROB+hb0Cn+wPmaHxds6wPIGuvTjZTP/2fuOo7OtaE9ase55q+jMf7U92ZzxzJ71QbYC1z4B6bbR997o07scb65N640csaZE7q6SN7ga2MKzE2Y+FVH+h3PTO2BtmUR/bKb/tMu95fcZdPx8x19zn9misymRfXd30+1UW72Mw+nWylPGv2qmEe2a5N7qX0xbWx3e0J0JZ03M2dL2A9a9j0+qkuKdP2n6Fz4to6Q9cPHymTOVq/jtG5rKWy6Uu67shlHa/0wHhdbz/Yzhr1/RXa7ThO/UNGOWx3fU7+XOMVsNtxX+1Fr5X1PZDyJzJOaT3jMK4T9LZz4h6dO/3MAZTNua5L76OENfuh3kk28+Y1Y0fH/du+hTn9NF1T5LQn6NurV2x1POR22ktwFTu4Zo+A6/aH/Y5dunegXXO7Az9pm3v0tJs2uLdGp5xTnmt7rq3ur7Z4TXleuRfulc29Bdq+q2/7ydp+RX7K4ZlFd2SR5UrGJiQ024YC96mbm8HG5DBmbTNOMUHqpQx55lrWoePrHDIm1sB7BrbNoet8Z7tj0nbTebcPyF5C94dxheupn3rZH3ilHplvk3mpZ614Tb8nO/0BwL22ev9nzNhNX6y1/JVtdE9xX3EXE7Zyb7wHbGVMGbu4b3JvZI0h1xxw2nPAnHsAOqeubfbBoc2sK3Inn9Taerdt6H3CetbipCMpSw5dG+xmron113bGCZ1LxyXMI+dIG1zn2jN5JFe2rUnazx5mT7t+/V4wv9xH6KOTtXMt83POoc+cS99N1yf3zamfCXazZsafZB0gc2SYX9ekc8w6dFzEkLoM82jd5irHjpMBXS9tZ49b91QjBjEyUhb75t77Brrm3KN3yqFrD9ZZkMlaJxmbfpVFzzXXxRrlnHE6Mq5cy/n00XE3rjtyH+d81sn8lO16Za8cQi1O81kzbeWcI3uY83d5pk9qRrzP7gW4yyd7QP+4l6tckUn/XKdecqoL175/8Jn78GQr5UF7Du3ySg0YrmWckHpZr0d7ovuT+659iOuM7k3XsMmeEdOpLm0j8z75BN+jjqxrrknOERM+1en9zXzHqL51BWuXc9I20WfIKcaEeqR+18eaZP9ypC9RNnuScs4xMv/OhVhOPYG0jUzWmfu7vdhxMVI+wa6yqQOnmhjDHcSXOtbcXpz63DkAsWVdrV/q68Nhnh171iDne3/mGvG6fvINzrceWHtJe4K8NX3FVseTuuSZe4ChnRPElHGp273Gf9pU59Q76B4w2qbknumapX7mQZz9/kFGH+mfWNFN+bTNPH7dI5D5pl7W1vp3nFdr2EE/c/yKvOnwbIwxmv6yGgP4YuwfiMYYY/xcTg9X4+dCT/r7kgfJr/4wmVwdFowxxq/ADs/GGB/CDs/GiR2ejTHG12OHZ18Pf/NC/LnqO7HDszHGr8wOz8YYH8IOz8aJHZ6NMcbXY4dnXwt/hrr6p1vfhR2ejTF+ZXZ4NsYYY4wxxhhjjDHGBTs8G2OMMcYYY4wxxhjjgh2ejTHGGGOMMcYYY4xxwQ7PxhhjjDHGGGOMMca4YIdnY4wxxhhjjDHGGGNc8G0Pz37WXwn67bfffh9fjfzz1vvrdj+Pz/xrk/T1u/1lrO/+17z2Xvq1ee9fBftuf1UsvydO/Ap/6a357B7x8wCfE58Fnz93PfsIfuTn3I/y9d2/e+RXfE++yke/h1/ZG/sZ4PP5ju/VV2Nm/zI+O0/sf/b3RfLdP58+Mn7/Wu4zz4CvyP4KfMY+eY/N98bzQw7PCPKj38z5wUUBPqox2MXWFR91ePZqzP2B2Pq5/sqXfdv1Df2ZDwM/klMtyNm985FQx9wbXVuxxo6uNfe5nja5f/bD9pGfHwH5f0atfxSn/TPejp9bnw3vmWf69iie966/BeydPjc+gqvPJMG33ymfiZ9xz3yWvfc7965H731/f0b/G+y/97O7v/O6z4/q0Pqv8CN9JZ/53UP8z/akv4cZr+znrt8Vp7p+VC0fYY7P/mzyKh/9Pntlbzzar89g/M/08RQbup/1nfAV+Mz36mfxSswt++zPJ28BP5+1V062n93Xb+Uz84GPjP+Vz8GP+sx89rPh9Bn6mfuwyTrj85nvwEdyafNV3qML+82zF6GRzzT9o3n0AZLrr3zZf/YH08/mI37weRb85A/UV7XlTdtygjzr+YHKflOe62f7defnR0GsP8PvR/Ej988fgdMX+M/kUTzvXf9qPPq8J5f3/EDxGbz3O/euR+99f1PPz/x54LM+f7rPn/k59yN9JZ/53UP85PEMp4ck7l/5Hn/mPfmj6nriox4Er7h7D7+FV/bGj67rd/+Z6S18x5xfifm932GvQEzPfra8ysn2s59Pb+Uz84GPjP+Vz8HP/sxsPvoz9FU+Y5+8x+Z743np8Oz0JZI/RNgch4GlDG8CPkR4QyjnGrQNxukDKj+4Tpsw9TNu7Sf55uwcMx7m7z4EmU9ZwabzDOiYiaHlXMNWzhPrSf+ZHBjZl5xXP2Ug8+o17jPu9HtCOfWE+HPNvDpPyB4QCz6JXV3Xco5hbM/qg/5znHI8xZk9EeWyhnK3Jt3bKx7ZYp51R8pxnz0lD8Cvc4Ie8yd5IP+8TzlG+u1+nTAvR+6hjkMy7oylYa3lsId+xtY9Zb+4xjCnq9wT5VlDNm21nyTzbFlscJ95Z52blMu9n7QNayKdq/bSZsfMaLCLnFgTYQ0ZSVsp1/GwlrIMbJGT186/Eu9JP/3CVX3VdVjfrMHdfr8jdbJPxHa3N7jvvIV5+8G8dltee8hlvqB/c5erPJHPee21fOYImR9rvDbOO3JftV/8nUBH350v82nTmP/X//pf/8Mm99lbbaGf/UmspSDPnGSNtdd1YyCHb3Nxvm0zAPmWdS35CF+ArHInP3CSwSb14N61rDGkXtYOUo8hOcdom411yH5jO3PBRtrMnvf9Va7OMZCB9MN82um4cs+rfwJ7KYdN7x3abFkh3+5N7gHIPM1P2mfXy3rq01wd7o0rWjZjb9/2/2TT+netIW2Ye9aDoT385z6zHo5cQ8f8Hen3qifJq/WFlMfHFei0nLXL2DInSD2GoGf9ABvZB3MB1pBNW5nbHY/2UNdcu8jkPHKpq93UT7uAvGuM7GfrMbIeyV1fs/anfdH11wfXGUPr3sWedP2Qu/J5koVnapl5GlvWIX0iK713Tv3V3lWOj2TTt3Hbs4T8rDOv3Ev60EbXiwHEoAz0/sj8keU+7aff5q7O2GDOfmUNMl/l5M4mZGzWRx7pvsqHHp51EyXnDdp7XrmXXEO2/QlrNr0bwHw2nTXtZGMkG4Tv9JnxqJu25WQXnDc2bOHrFHPe48P8IGOEk/4pB9YzH2Tyvu0Cdt1UxJHy2E6/XOc6121Pek09YshckcEudJ5ATPage6K88Xc/4RX9jNncT5z8nGoLzKcPubMvxvsMV37IMWMlxrxHp+/TDna7ftk/7s2bV9eUtZeZi3V37QrloetFzHkPGStwf+rJqX+gD3U6B2ynnvKsZ36gLPOQ64/8JOkDeOWeecAP9/rB5ik3oB7Kacf7JOuGHPbsK+Q6a14D98aWOZ8g9uwXuhl7rt/5Yd74rJeknvFos2vwKN7WB+61f1ffjDfJ+azrs6CPLzA+77GX99jmXrhGX5DvOmY8bd976LqbP68pB3ndetlzYT1rx711RdaYgXzSXoKNzBcyZ+gaXdG2sJG9yHVejZ+4uc8cc/0K4uo8tQ+53jXMegG+mLO39sfYU9817+1r2kve46tzPHElwzx2raN+BR39APfGxOtVLeGZ/oj1MT/v1e/8vReurR8xeK0d77GXMUPWsvPNnJjP/FIv6dikcwTsW08gNu/thffaVb/jQVe/yHRv8h65rkP6Nta0n3Sd0p663QNeOwdQNuUAe163HnF2bMi7X1hHXtQ3JnTTXtZS2TvQy/q9Wl/IeJNTbmBO6rg/BHvZE66NoW0y7xrkOnrYtVaspewdyCEP1Ag7XdfuqeA348+Y2hZwf1UL7o1ZXfNR1jiTu74+sy+AGNs2emk363QXe5N5JO0TmawVdX1rLXs/oOd117ZlIWsI6CODbvNIlvvcI9ybN3LmALmGTdfQT7nUI27uE2xgC1zP/LjXD69pj9e2J712qnPG7zUgax1S7pFN7s0F0s4j3bfw4YdnBpukDIXIBIEk2EBuVjeTzTyRdlKvbUDGfbLZDVL2lG82JNFuN+NKvuPMGAA76bvX7/RPcUvn33Yh8zjlhG372evYuqtP03mIdk/rWdOTXXIyvkc9fKRvHHAVK5B3+znVVpjHVtq/65vcxXDi5KfpGrRs50GczEHrArKu53XWXdxL5mXdn6FrkfsSTrW6qjHzLQsnee6tDzpd14wjZZ23lrxaj0d+ktO+ytp2na3DM2TsCXP20RwyXmv3aD+c1hPWtcs1eaBrX6zJIz9X15D1OdlB1hqc1pNHcTRZX66zT5Iy2Lmy9SzER5yALeJLcj2vIfMjJnsjWUvJ+NH1Outyqpu4X+15+3gUx10OTdtq39I2r0hd7JKz+ROftefVeJUxDmN4RMpxTW2xaZzcp2/9Qedzqin3yqT+qZ7pq3mPL2rzqBZXMsy73wQ5amXteJWMi9fMp+V7/Q51c6TfzFfSPvJZvyTlMn5J26xjS+58nHoMznc8XZ8THUvHyr12n40Heu0Z3dPegFMeGetJj3vmATmvU+9RfTLmkw/s2Ku8lowhrwG7xmEtsj6P6Pq1fq/DKQdgvmXhJI8c9TrZz3p67Tx22GfGyL31yj0IqXvHoxzbLmSfej11MxdBFhlAzmtBnphOdTvJn8icvLZmV9zFIqyb6zPywvwp7kf5PHqfPVvLE3c9hH4vnvzLnexJL/PCL7FDy7bdJPO1xwlr2j3ll+t5LVe5pl9B1jrnOq/mCVdyj2zmNWS+j3TfwocengH3BEWwkjIkkGvQBUjZ9idpJzeT10nGnQWVLGzKct2xnjaYaDtzQLabBhkzZAzQcfb6nX7mAMwbl0PaLrCe/dCHpE7KAvOsN8icemkeDbLk0XlC9qDrBHe1gFf00U1bp1jhlHfauUKbxHGKtbEeWfNnSD9AXNznkJSDziPjPNWPdWuRdaHm6c+BPJgb46pu5pHDveGekbSX46rGadv8mWv59INs7k3IepEz18gwz6v2uNfOIz9J6knX2f0N1qHjBNdynHwqB9imPrwiy7Wxux96GNtpvzSs44+csM+rNVT3kZ+sBzZYE2JlHU7xoHe3npzW8afvR/UlFuaUh+47a8hY40ecasMcZG6CXddTFrLmxNQxsAfSj8P4cy9mXl035tsGviFtwEmWoQzX6kL7SjqnzDfJ2O+gvsjhk3h4tbdZZ171yzp+eWUefXUeoU106Cuvpzp0DVkzFkAv6wCZc+qj1zUi3t5X8h5fgF1sZD7NSYa5rqOx2OcexsXraV3bGe8j9KUuMWVc5Np+GNrn2vqd4lbuVNeupba6h2kvxwl1GfruHKXraCynWLOmbavjzX47hGvrBVy3r9PeAPNIMtaTXwbzrmuXV+e7PllDhzGfYsvacJ35QfY5/YK+JH1rs0FfGYdwnf7TXo5TfSFtW49Tzqxjm9H9A9fBmpAPtni1Hukn6wTdlytOMWTM2MROD+vbflP3FEPKI9d2GcSEnbQLyDN/gvm2I9hz7mpfnGwjbx8gc7uL/YTrmdPJJ+tpz948U8vODXnjUT/HVQ+h34sn/3Ine/LLMC/0uIesLyCTObUNa5c2JG2RW9cZu8bQfgF7mZM8qjPr+so6pD9IuUc2uT4NeKT7Fl46PMNRJgbdOGHepFPmUQMyaQYFPZF2svh5LdkQ15NsUMrmtZzeQA25GMOVfMeZMYA2pNfv9DuHtPPILrCe/fBasp+9ji1sNu1XOg/pGHI9a3qye1ULeUUfXdYdmWuCfPs51faE9bQWVz7gql7PoJ9He6Jj6Dyypqf6IeseyOus+x1XddCXuXctzE96/VmyPpmrpJ9TnLmuPq/WkHtjk0d+ktO+ytp2ne/qwHz6uPIJrhkn1/ghFuM57Yfk0TqYH6/EjA7X+oNHdtQH9JB1OA8nO/qHt+STvlnLel7Vl3l9XslgM/t6wl4Tl+R95ia53rqZHzHZe+m91qjf+z3tpgwo6337OMWRoHuVQ9O22re0zSvsPa/2UHsdszadR4dBrqf+n7A2DGzph2v3ICgjnc+pptwbR+qjh35y2lfyHl8J9luvSRmuswZgLFd9loznxKP1pH15b02u8pWU5Tr9Zhy8dn3atvfuM0kfz4K8eXWOQO1PvuEUa+bS8egLkPEacg3udOW0N+CUR8Z6pSepn3by3uuMMe9PPrI2eS3Io9fXcMofnDdG+Yj6PgMx3tVVPyf7WU9wbzGQZx7bXKfd3IPQdq44xZAxt92m11P3FEPKdz+TU92u5B/1VZw/1eRkG1l0JGO6i/0ObLrH2wbX7htAzvu31DLjT7+Q77W0I7kOJ/9yJ3unJ+qTw1WMXGd+me9b9nCu57VgL3sv6VdStte9x/9pvq8lbV7FAo9038JLh2c2WIcEw302UjLYbC5zrCXaZCD7DGmnNx423ASupd2MmVfujZV7ZdVt2d5gTcajjrFxj6+UgW4utWBdemPf6WcOeQ3YuLMLrNtj1lLffCRlIfvSIJs5ahf51EEmfXKtnnUx5q4TZC1O65nznb41foauM2QcglzWW/+8AmvtExvoQcfbtZM7Px1r+8x4oPNIfe2mL+6NFz3jU9Y9e0fHAOoLttMeMelX8J2xPUP66VpB+sF2rjOfMQL3xGE+6DCyb4/8JPowb/dp2xfXT3VPPfM++QR7adzYI8bMDZjL/ZLcxSL4x2bWAx1yytju/OS+Q+9KzpwT9JR/FK/6WW/ujZPrZ+qbPq/6nn1FNusjHS92Mgb85HrbYS3vkdcnttqnOV3VB9BhZI3U62sgpo7RXgrrpxoBsimPbNpP2je0/lWtT1h/9I2f6+ydcO8aEAv3+LqrZ4KO9RVrTdzS/pHJ+p16mzKpf1Wz9Je8x1dy0mtS5mrfED9k7ZtHPe98rYm2E/dE9jR9q3vV87Sb1+pZN++TrqUy5KYdQKZr9YjOK2ODrhHrxvJoD6Cb8aDLgNbFpmvQcQBzxmINrvLFtnGao/68b/sJdpFP+1mrvAbySZuPakMeyIv5aA+/p73ZdBzylvoinz6fIf2g2/1IP8jZE+A65ZFDJuNWJ+PiPu10Ddpugpy2rKmy3nctpf1mvqc+pLz744R+rRN2uc+c5VFf5RSPdB6Q/iFzu4v9DuJEF9pn2geuzetRLa2PoJvx57W1vYoDuO891/7lkSyxtP2E2NVJmDPGvLYW7oVTbbKW5pu95F57XXdoeXlUZ+6NC/DR9YCUe2ST2nV88kj3Lbx0eAYGwTBYErcxjkwiG4p+J4h8FiDtME6knd4UHYuNEe5dwwY+sefanSxypw2edWGYL+SatjtmbQv1YF28Z2D7Tr9zYE1d6yttF7jOTZX6jKRliQH5E92X1CNe5zN2yBhZw4c9cC3pWmrbuNB9Vp9XfTusedL9gK4bA389n3WA9pn77dRb82ru/ORa74mTbNYzY7B+GXPGy3zGh65yDmrW8+kvMVaG19acmNzDif1PvSbtMsy/6w3tp+vcuC7mmjae8ZP0Hsl+kUvmeNqbYiwM/BHrlc/staDTcYM2HaljPU56YLyZQ9dQtO/QD6/oSMtp25wS9J6NF33mkW/bcFVfc3RkrMjZg5RJ//hInSRjQQY994f+027uC+47ZmE+76XtMdKm8eQe7bqTj7peayNrZV+6fgxrBjl/6nFCTqx3D9Q/5XwH8qlzyh+sW8d91dcrWqfrB8wxJPcIcqfecm9sqX+qJ/7tTfMeX9hVV/3mSga/XUvWsw/4Td2sEde5ljETq/PYsybdYyAe1jJ25Z1Lew7XuNZuyhEP+Vk3MB/zzloKMpmLdB27dpC9ZKTvrBeYtyNjQa9j4D7tpa71koxVv6J8oj5DP6f8oONGN2NNWykj2GYuc9GmPc06Egf204Zr1qtrk7VmaBewl+9F44W7/iWv1heUd2QMknYZWY/uB+unmjBaFnreuLM2zFlT6L6gn+uJdWSc9pB9z6Hd9pv5dgxwkm/bkmvqnWoP+ExZ7bT9q32RNVCG6+xT5gZ3sUvaZWTuJ5/UP2V9fz5Ty6wB9vK9lz1kHll9th3JWIw1/SePZHOdkf7MrWNAxxhPdcy9YO7oQPcq82doF1oWkLF2zV2dWcu4ALm233J3NiHX294j3Vd5+fDsMzGh5GrDvsLJ7hiP8IMoOX2ACHuMvfaZfMT74SM51WiMrwTv19MX9Xu+OH823z3+McYY46twOngZY4wTX+rw7HQwcXrweZUdno238OphLvv0sw+2vtpD8w7PxlenD7W/+w/JP+JzZowxxvijwHfqe581xxh/DL7U4Rnkr9YxPuIhYYdn462w/3I/Xv3WGXz2Qzn7+M7/z2CHZ+Or4/syx35ra4wxxhhjjPEKX+7wbIwxxhhjjDHGGGOMr8IOz8YYY4wxxhhjjDHGuGCHZ2OMMcYYY4wxxhhjXLDDszHGGGOMMcYYY4wxLtjh2RhjjDHGGGOMMcYYF7x0ePaZf1mPvyK4PxP8GvlX5J75q6S/0l8dJQ/y+SzY61d/2fIz64jtj3yPaY/xmfX6aIh3fxFxjK8D3zEf8devx8fy1u+jz/weu+KzffIzpD9H3v2M8FE/y979hW19fNZf3/7V+Bn78b3kc8t3jP8t3L2v3sNn2W3+KD9b7pn6OagRe+Kj9sVn1P279pKYr56jvzs/5fDs9CWzN/rrPHqY6Q+DX+nL/bO/aO/sf2YdeQ98pO3PrhPcPUC8ldy7fDY8+gDmffBs3T7qc+ytnN6XH12/78JH5v6z+/qr89GHZ8+8r1/l7rOIz1bWHA2x5Hq+R+/gc0edj6zPs7z1+yj1rNuj74r37oG3xvoM3Xv8XOXzUZ8Vd/sN3x/h4xVe7Q/xfZWfuz9zb4h9f/a9zWdC1qf1c/2V+B/Z/crcva/u1hrfH8+8Xz+S71Ln99J7LPlRtf7Z+L6646P3w13d38pn2PwREDOx/4rs8Owb86hm/aFwqvt35TM//LF7t88/s44fnddHfzGcuHuAeCufGfdHfY69lR/Rkz8iP7uvvzrvPTj5EVx9FvVnOnslvzv53O0f8p7ZS+hkTbj+yM/BZ3jr99Fb9N67Bz7zu5O4sod336Uf9Vlx9933M36mfW9/fiafuTfeyqMe5vor8f+MvfFR3L2v7tYe8R7dV+D9+kf4+etuj/2oWv9sHn3O331+v5XPeG9/188LYib2X5E3HZ7xpuOVYWGY6y+OU+GYU5ehjpuDe9dyQ7vJHXcbiR8elNP+6U3Sb6z0nXGTG/fa1ffJjyDvmsMP7K7B3Ru37SibsTLyy6Br5bo9Sv9dx/TXOSVXuXdugv+T74w1a84aPtJPxoqt/PBPOUaSOaWPK/DTuaftXmfOveSQ3jsM5lKetZS9Ajl9o2fPT7mf9oCozzjV3HpZX2UZ2QPovBnuUfRzvnWTzAE5XjM/hmT8zqNjLuae/l3rmBiSMeQ8WJMcxGfP1DVHc3DA1fvSGiaZY64hy1raz9q0D3uYoItO5mvc8uoeSZxv/bQpnTsy3SNhnvVE+dZJvexd6yfG4uBeslZXNjp25dK/7w3omNPfXR9Pe6vrCPi1r1d9a1sZX9aDXNwzjbGmbsuiry3nUwZfyGQ8qQ/O52hOsQB27Udzt/YIY74iY005+tD9B3L2PveD964xBDsZvzVwXMXXesjqs31xn/uYYX8e+eu1u1qzpmz2/xRPQ3ypg62usftCe9I5+P6Akx1RT7v2D/t3eUL2mtilc82cqB/32QtjfbY/p9zgzjawnnau6DisDXCftcwaMe89NnofZaxJ1rHtOc+A7hd+Ws41bOU88Zz0jTPjh6s9+4xdeGsdG207jAPufFzp4cs+GEPnylDmat+oI2m3yVwZxmmMuU5OSe4PY8kaSM8Tj70FrrXdtcm4r/JNmE9faRuyLznftrNfXQNGxi+pzzD2zin9Nlf9gN4LuZbzWbPMl6GOMaUN+ulnG77sk7qudYyMpOPM9xDXuSbGo+1Tjax72shet99c036vZS/Vt365vx2sIZe1sS7tI3NAtnNCxjiwcZdb2z7Z+1V40+GZTQAL5HUWkgLnG0SYYy2hwOj7JsFHFp21tNW+hFiMB9w8fQ34MBd8ZV7cK4vfzBO4zvu0zWvml7FrS061EGLIGmA3dTPGE12jzsN+XtU865Oo12C/a+i9On2fdri2TubasfIK1Cxls4bcm8ddfZ8l8wDi6P4yBPn0n3l4r74fNuZ1BzG07F3u0PKdC/fGxivy1hWQTfkT5uA+AvN0Tpm0LcpK55kxdH6S8/rqOugbu+kP0L+qY6+lLWNHRpjLmmEn75HPnnQ8+Ep5rvWvrOvmqj18ZSwnWM+YtZk2On5l1TX/E6x3va7s61vQy/uUxWfaBe6NpW0ButgQ7jM3oY5pmzy9P9k90bF7b3wZizZ9f7SPvEbfe/utnpxifNS3tAvcZw1SXvtXtWMtY8o64zt7ICnT9rXJPOQ+ULZrAKdYwPnMT9L2q1hX65zgyzg6Znye7rNf3QuGIM+Au74B99YxOekpx3zakOyZ3Pnr2rKWPhNk1bNfj+K5Ax1sCHHoG7u5ltf4yfu2kzkZJ6/dsztaFnvEZFzmDdznvuDeWnSs2Ml6Q66fctPWne3M847cl6BN4Trz5trc8OdaXkP3Sx7NGy/28NN5EGveU7uMn2vjg5P+KX7WM35k8v4ZuxkHsqwL12mP67SXIEtsgH3tPuPjpIcv5rvG4JpwnfsRG95371pXkMs4s0fWLdczbl7TB7rcY7PBhjXELvGk3VxPm+nDeLImJzoG7OoLe/huOpeU0682lb3aE11r9XMOmeydPNMP4+BVG9jLeIwd3bSHjHme6ok9bWKfde9P/rV14mS/8+baWJXPeBvW0mbnoy1gLe+RswfI6odXZPVvfvZZsGWNuzag/lWf0e3c0h9yed/xp3993dXqO/Omw7Mki01hbcJJVmhcFhzcHIK+Mif59HVHynWj3QQ2mVdJnyf/TfrJa8jcOk8wjuQUE6TsyVbSdk95cK9My3PNXON8yp4gNvfGyVbboGbmk7qS+RI3+fQ1ZO2Y9/otnPrQdew8MteWPdkjr4z/it5XcJc7ZGwn3xnfqeb4y/hPnOxmr+QUP5xkM+7UQ461JmM/xYO+PrI/clfHjjvj7f6eyNggc4OM5xRbxnJax7axc52+TnQ8wD3z6Use7ZEG/cxP24I9bXQ+3YeUzTgk5U+16VhOMidSzuu0c6Jj732DvvH3GrS+ZE+8brlTXln3u54n5nmq9SlmOO2ZlMVHxwYpcxW/eXZtjLM5xZJgh/XM7VSHVzB2xp2djLl9cp39MQ9JXch6Za9e6VvLpg/mTzpt687fqRcn+SuQQ97rUzx3pD5kPFm/puNuO1zbK2WJ7dm8oG2KtUtyb/Q+gYz1pJ/c5XZnW71TzNK2hTn3VV4DPo0X21nDlL3Kyz6mTbiS7xjJlxgEOxlDr9/pd/yJccqd3fYhzJlnXkPWMbmK6ZGPu1yYx9dJn7W7PUKc7rGuySNdydhOeRCbte06gzk22DU2rtHLGpzyhYzB60d5dAxZF3RPvu5ySX05yUvX+qTPeuZ/Rcqd7ED3WrJ2iXmd1vO9fbKLf3O78itt/ySfMi1/4lR3dLDdpL+7emPT91za6Xo/qs2jPp/W02faB+sBz/r7VXj34RmFtzi53kVOTpsEG7nh0hbyXPe4so/tk1xu/IzB+R6un+KFKz/kkfKsYQPIM3Ucbk7JTZlgN21lzZq2e8oj7WU8OU7YH4b60Pmd9oZwn/Hlnjm96Vgz34yb6/TpoIaAnHNd50ec+tB1bLup07KuGRs86qNkfeRR7lwbm757GN+p5oBPZU9c5ZT7Aq7sn2SxZ9ydN3aMR59p+xRP2sAu68ldHbHd/Tbe7q8QS9rJvLnP/ZLxcH2yp84pdmwTo+j7ZAdOfaA2zFu7Hto66TbIZ34dX9as82E+90LKnmqd8qfaGH+PE8R4JadtRsaXdOy9bzM+5rWXQ31ee839nD2yrqfcs+6nvnGvnRzYwn/Ldz5iPMYHLZu1VS5lHsXPdcumPznFcgJ77qX08x70rS3jzMEctE+umZPOI3XBdaBX+R7RV47shaQeIJc+WGMu48qewZ2/jFHaZ6J8DuTlFM8dyKc+oI8feyOnPKx928kcMuZn4wL0s9ZC3Xovpr/eJ4BvbXV/4NncHtnOXDtGcL1JH2kP0mfmCZlL6yXMG5d+TnUEYzR/fKectqTX7/Q7fuaNyyF3dr1unq1jgvxp/pGPKz1ABt1HMQp2lGdot2t90hX6mTaQhayb5L7BV9tE/rSXsiboI8Mr+lzrE5gzFocxaIeRPU5Yu+tf2leu65jr6JuzIH/lv2t90scu9k8gmzFYm5Md6PpJ1jwxPtetLWBfH6cYM++7HKDtX8WJDGuneJpT3bGJPrCGjRxAvrkHkux9+nafCH7ucj/1J+VY7xhYM/b/X3vvcuRMs1zZCkPpKEFPOT2SHDEoCQctyb22yF7dm5semUAV6u3LLAyZEf7Y7hEACnl+8sveQ/YDm+7dFO+38NL/8gw89HlYGtcTYrjpkLkm+xPEyc3tzTYPc+a7e0Oc9J7yEJd4jin/HSdNzNnXu1hpC1Md3DMPbf8I7hM6qRNNgjbvcz+l83UPMxZkvak7r6/ApjXcMe1D97HryFrbdop3t4+S/ZG72lPblDuZep70/sqjNU36YbJN3Sc/fOxtap/0ZIzcH7nqI7Gxd6SW3l9gPfuU2oAYp/Myact6pvWpf8D8qW+pB4wx9S6ZfBv8s77Wlz3renof2rZ7nfZTb1rLCWKk7xQLnJ/609rzzEHG7LWkc5z2xHnsvU6y71d7PpF9lyvNre9kSz7jps3U79THNeuO7HNy6lWT+VLTe7Gm3BvJ++4917k/XUfHSv25V9O+nWjbziHYqDX3DK7yTXtxZY8t64Jd3kvquaL9U0/2z2t1tu6OkzWkLXPZmys6pnR/Ic9GnxMgv/vW/s/UdhdbjHGaN7akbftlzuwrqJ3XnD+hPfmnPkJrJHeeJWNIr1/5p36uM84zcTuHMEecvobsY9I9lbscJz9gnnX62zauCTapK3V2T9pX8Mk8qW2qI/e++wzdu0QNxrdOYhhH3eY89dL5KRfxcz77kpCfGDDVIpP/lb11yuSffUiwzfm0m+JA77Wcepd96/Xc3ylu1n3KK51/sk+btp+Y+o4PsXM/IfOd+g3GZKS/8RzZ+6mWaX8yL9e9TgxiQfYesh+P5vstvOnhWTaPexourLERp0MAU5M9HNI2nedEx2m9HhTm8w2AX9olebjkKg9rJ63MZ11XEIch5EsdraHBNnVMdaQN+jPfI+SbB//sIbGNN+0598xL+lMX62rT3z1L3d2XE6kB34x3BbHVZb2Zr++pWfvuefZL7vZRsj9yVzu5sseprSHW1f5frXee7q91p40QlzUhR9pOdUP2NrVNPc4Y0/pVH4nrWWt6f6H1sp594z7j5bkE1tOfa/3bFlhDf9M6xH6rwZj2g3iTH2SfTxAr97n1Zc+m2rM3aeu+GbvrmPY1e3dF5gH8UpdMOaS1d/+z1u550j2xzsmWefvBtfl55d6+T/umzYR1drzTuaB2c6l/siWOfc7+dM2Q54a1qf5G3W1LLPsE5M39nvS6bv8bcmQMwA771mH/1NDvCa5zf9qf68yFrXqzp4Ct+3bF5Jc9ktTaOuEqH/HVaU3dM8n8nocpbvfuBHmIIehQu/H7GojNvb0nTurIvuU+eX3qRdLnj3t0qIVXyZin/mvf68/Udhc7Oc3jnzGImXW2X+bMvgr2zGF3R+4FsbwG7omRNkDujN39Yl88v3Dln/q7FmI8G/etfUyMix7vtbvKceWHjfNcZx3YZD+7TuyN073OuEnXxnXr5FUyJ76ZA1/up7ML5jIfcdWsT+s2R2qQUy7iqdEazJlkLnqTeRPtzKUmXifIlWtqyP5T9+TPXGrl2v1oHbxaZ+vRB/+Mh41rkDqMb0zvk6zNuqa9gWmdfMYHrtV3Fw+wTZush/5mbcRWv7HdA+7NmzVx7Tz+zjdTbzoHTP1Vu/qY954hxtOe646l1t/G0w/PbDRNYWQjwYadNlSIk43NwwHGETcpRx4AabvebGB+2lA1pS/0gYerPJPWrC375ziRmlpD96zJPGia6uA++0hMfRhTn1p/+uc8/dC/9xO4Z16yh+TAN/VkntaNn3YM6+x58+HLPX25o/eTGNlH5rInuUaevDdW5qXGq32U7E9yqh24zx4D62lvTHuetO2J1CB9TlpH0vtMXu2z7rRj2MfUPvU4Y4BxsldZQ64ZL4f71fsraUvc7Gv2hdjUyXXiOiN9J1vW1ZN+ky6wV/aAke8lwDdj2bvs8wnsc69TH2TPuh7mU0v3N3tnX9PemtIn62Sc9KedZwEyJ6N7Ja2dGPYNulZsMy7DM2t+htestU/31Xlqwc91Xqe6uzaGdDxss57E2hj0IW2zr4ysUZu7cz31Ks+YTO9V9PR8ng9hLm2Mb48mun/qhVyjFuIbM2sDrpkT9dorYxsv9dObvJ96gE3Tftihr/0nXQz1X+XrNeJnziT3GBvyMnel5wpiZEyGoCPvOYfaeE1eMI5wbQ1q09Z87vMV1JE5pTVn7j4ngI35slfuz6O1XcVuTcaeIKZ29kmYy95kTnK0fett8DcXo3vl/Gm/yJ219LnwnkHsK//Wz5q+1iF3ceGtfWwyF+PRHCc/7OyzurMH2qvPewZ9UKfxJeM2qZMYap36xjpDch/co+xdoqY8E9ibT9xPhtdoyPoZGSdRtwM/+5KxGamVeLnGkFyzB6f80z5Zu+PkC6f9gO6BdM1ZV8brXqcu1tBFzlxL6GNqd/87LkznB8zHcF/gZJ9g3z1Ie/Uw3GvpPdCva9LX6xxXvYHO0fusJtfoGz6uGR+6HxkbvzzXv42nHp49gs202X8RD430AVvu4U37U950f/28/3Z+2/v5J723lmV6v/F+nP4Y/q3sd8zyF/HH27Isy/Lf6YdqsH8rfA4vf3j21/6onejDyzVzy+Psw7Plu/Db3s/78Gz5SUzvt792hvc7ZvmLTD8Ol2VZlv0Pdb6Slz8848su/7O+v4h/7OfYw/wc+/Bs+S78tvfzPjxbfhqc2Xz//bX/gY6a9ztm+Uv4Q3DP/bIsy//Ez8gc+3n5Obz84dmyLMuyLMuyLMuyLMuy/Bb24dmyLMuyLMuyLMuyLMuyHNiHZ8uyLMuyLMuyLMuyLMtyYB+eLcuyLMuyLMuyLMuyLMuBfXj2Rey/IrQsy7Isy7Isy7Isy/L9+fSHZ/vQ6OP/OVn/dcC3wj9967/ckf8M7nfnPXXzL8Ra80/+lxRPvPdMLH+PZz8HeA99xr+0/Fl5lrfxkZ81u/fLd+Kn/D373vfNb/m7/a2fTV/x99NH5+Q73TPBv178nr/18UfrR/0ryMR+xW+R/Tv469jefw28b77rv07Od8pP/Zf/v/ThGa+Pvpn6y9s3Iq+fAV8y5Msx4YOxqwPBYe71R+PjlzZT/e/9kHrvF+lX8da6p4eZP7UHJ957Jn46p/fKV8C56vP2Hbl6D0zn6b0/0B6l83ynvRU/U97zGTJ9Lv0Erj5r3vs59Fln7CvhfffqGvm7oc+i5+uV/IX9Sfrv0q+gP2t47R9Lz+zL5P8d6nwFb/38aT+u7/rBev+d/wzv/ay8g9jkgPf8vTudl1fi+VZrc7XWfHRP3wrvzVf28Du+X9/b+1f36K/w0e/P9/Dez8iv5Mf8l2df+WFA7j58aOGDoH/YMM+bfFoT4uUX1aPxscE2mT6M3vshhe+jX0bfibfWPfnR67f+MfEdee+Z+On81DP9lVz1bDpPz/xAew+d57furT8aTt8j35Wrz5qrtUf4rDP225jeI3y/9d8T76X/tvntUO9X/V16Yvqx9Mz7ZvL/jnW+hbd+/rzFj3695/313s/KK9CWe/yev3ffW+cdd/Gnz7YTH9nT78R3fL/+ld5/N6bP8+/CR392fCRPPTzj8LMJFMybwC9jNod7R/6xn2s0Kd/Uvam+uRx+IGKT8/hPPyyInXa5xn1qefQwXb3hydd/kBAXn6wzUbc8Gp9Yz2ru3ifZK+OqLYekPcPe6mMu83SsqRdCjdpljcS0B6c42OcaryfS9nR2u04GNmBfex6InbGa7kf65nzWh5bWB9kPNIn3rjFkOmdpZz+gY2SOJHvlvgM1EM91a3V/HJ6hibS723NJPZ6j7jvDerq3GQv93Geu7kP6Zv8SfIhh7djZX+mzk2tw1ef0yX6efJr0v+pZ0lpdp7bcd8ZbekZ8tYg9AvOc9nbqOXS/klO/rs4Idr2ee8B91p85snaunbduz0gOY3cd9gVaU+oBfLM+wE6dnTf153zqB3S7pr6me5U22QNG5k2wY2Qv2za1MMTzkjqsw3v7L1e97l4xsrepI+eJ2TX0HmLjtTYM9UKute7Euht7eaL31BzTPpqj56B7mGcy11JLzlMnYzoT+GiXPeicQgzscp3r1E8uYc0+pb1gm/cZl5G15n5ljhPYZc3qFq6No23ntyfWkBqmfp78rZN717K27B8jdTYnu4yNVuF6yp1a8/2DHbW5pj04n6Rd5k3ajxzm7NqZJ07O5X7nfOfLGq3vRO5lxp/0NORNH+tJP3sG3U9jdp3uZ8fKfcYn99Nz2LGE69QiXSfDWHk2GNL7SA/QIdnTnMeP+4zbeyfaZg+y11P93F/tYa4Rl3v7hW9iXEeu53zW19gnB/fCfdbWcbJHDDEmoL37R01qzRq0yx7Zn1OPofvAmM7RSe9VjqxFsJt62nuJneR87hN5Mi8D3HNG70nvmbSu1pN5O0bmSKb9Aa6Jl+sZY8rd+/ZTePrhGQVns5jL4lnz3kbZPA+Dm5Wbim1usBsgxMxNNjavwHrqwJZ14TrjcZ3xTmCTcZPWaH+gD6x0vEfjY5N9v2LaJ+6JB7lHwH3bumeAbWu2Tveha2COHkjHFGKpC3Jf+rxYl3vedeDL+gR25lez98ZNiJX628d7tVzlBvJnnYKfMbo+fKZ74/CKv7CWGrBnQNeIX+rJevP6BL3v/fWeuHkPXGd+7lN7wvxVT/KsGqPPAvdpRwz3DtRjXF5TM77p073m+tS/RP2pZdqLvM8aT31Sv6TdyafBP2vI8wKsZ8+SrgFe1bNJf9qSJ/vZOtWWNvjm/TM9Pp0RYuQ68U796zWu8aMf3RPvzWd8YI05sVbztKYG/9QB6X/ak9QFvR8Zk7XUmKg3wR8f6b4n2KZeNKUv19hIxrafavU+c2FrnXe95toetA5ypA7uO66+1itpm6QPsbPn3Ge+BJ+0FfQar+k+knuKn/16ZG9Tp30QNBKj57HvuDDlA2pKrcT1Xp++zzhc2xe1dI28Qu4VPhmHe2vP60fJ2JxP/HMfcz01TbnsoTb4nfRM/uTC3/cJ8VILa/hJ5krws/cJsbT3fel9a/feOOTlXtDOfWq1HmK0rT0E7rMOmfy0y31ImMsewVU+dKY9a5kzwbb7fafnis6VPev98N7+dp3oyHXts86MB8QwH0y9O9GxyEMOIY73uY/MZY7pvv28754k2mYs7t0TYrRv1tv9AnpjbvtrvAli9Xr7YJMahfy9F3lPnLzn2riP9j6vwZp5JdakK+e1Tzvu84y17bRXV3rvclC314Bd9ldO8/iTA+yH9/hM98bhtfeEIdgzAI1tm7q5tzdd0wRxte/e0ru8b51cW8PU35/Emx6eXZEbRZO6MdzbvN7UpHOlH9h4XvM6Yc5NzGsgVr5pTmBzsmv9bds5Afs8nI/G7/qvmPYp96J1tX2u3/V2Wp/29arOJO2mONyrLXVC13FF7sPkl+uQ/ZPck7ZvsG3/iawp40NrsPdy1Y/TtWRsanlkr5LU2jqha4HWe0K701mEjtU19vqkJ89eXkP2umPDVDNMtj3XZ4drY3GNbdd81c+TT4INeZPWZbyJqa5X9WzSlj3qPK1zytVk7md6nLl7nbypO3W1xhMZ3/6lrj4rkDomzUnWLamN+NlbmPqZcbq2yV6mtfaHqU7I/sDdGcsePtJP6jL+Va87Vuae8hCHeHDaA+2nPURT+mCfPZtqF3xZm0b3HdDKWjJpYi73ImuEqQ+sG+eUn/nse8cVa55iJNnvqU8dg5rUmL6SvThdi7HtafbiDnzMzTWxsw8ZL2uY+kVNuVfuzcTk37WRS5tH8glzbTuBDXGhY035shfpC9bKa+5/Xgs12vOkbTMH9pNPx7rLxxo2MtmfIIb7c9JzxVXPpp5kvl7PNck97P2Eq/x3dN+a1GdPyd81dZzs/7QX+KdmmWxTw1R/rnc/gTye+bw+gX/uweQz6ZxoO66ZE/J0PZK1dJzc865/0pU20/lAAzbQ9ff5OvFMjjtbwUa7K/C3r60/c4H5JH0he313dvI8snbayxPZ24wFqbP3H7qun8RLHp7RLOYdbg6N6Y3IQ9EbyXzGYUgfpjysfZAkN5X1PFyPbhr6T3Ydo3OwlutT/x6Nz2vWf8WUhz4Yi7VpCNfWcdfb3Adh3pg5+iwIsSa7Ph/Qe5p5p7pFnTmMM/llHqD37c9wT9p+gv7jkzWZO4e97z3P8wDd+/QF1yFrnHIyMjYae65pf7W2TuC+7RmpVyZ9zGU9Tds7hOvMhZ7er9TNGczzmr1+pH+ibdJzfXa4zjPCvTms4a6fk0/CeuvNGuHkC10DvKpnXT9kjzoPcVLnpA26Z5n71GNzSp4RXj3z0HkzFtf2tfG95rC23g/ANmuF7Edraqb3Jjkypnq0s64ernOdGrsPybTW/nCqo/c+e0TsPjfAOmtpK3muIPtz12ti6Yufuc3Tw/W7Peja7Vnqzrg5JojX59iYE9R3pQ+yXum9yfeUw7pca6ZaO26iPSNrRL/zDOuZ6uY+a8t8016xZh2s5XXmdBg7+5H5TniOgJz48EocrrP/nedub4ydfZbJP+sEcqkt68qR+RLmtRH15CAutPZJH/bWz5q+wjo5UrfXPXq/If2gc7j3qavPzl0+rnM/OmeTMRi5P5OeK656RtzM4zBf18l1x0qb3k8g/5RjOp8NdvQqsX6HuXMPWkPa54BpL4iZPZfJln5c1Z/94brXMyax7va1tWV+8T039Rhf1nII19nv1A5cp59r3Zf06/OX+dWX9pP27CuvbZuak5Peuxy53j1ozJH7Zj9yqBF7YkrHb23pC65DnheuzZXDmsD34qkeY+dw77I/kDrR1+f2rm/fmXc/PKP4bEhu1NSYPBTTpkrnSj/ITcnrhDkPVF7Do5vWupKuBbtpqKsPFjwan9c+eCdO+2S9rGUvmly/6+20nvt6B5qyJ9mjKQ73zEPXMdUtzOsHGWfyy3W4Oy9tf4U127usIe9z/6E1dO87VtZ1ur6DulKD9HxqbZ3QtZy46knXm7RP0+uTnjx7eQ2Z+5n+TbY912eHa+Ya5vV7tJ/pk0w5WhfX2bNkquuVPWtt2aPO0zpP2vJMTmcU7nqcuXu986au1ijEyFoyfvZP+qxA6pg0J/hik5y0kYtYUz+T9r+yn9am/FOdkP2BuzOW63ktnYd67c9dr4mVw7hTniRzCPb2oPfQfUjS/o7JdtIgzGeP6UHW432D36mXDXbU1Uyxue/6G/cejWjPvKljOiPcZ3/yjE01cK+e0/UVp/5NeAbtFddoI0/myhqm3mZNcHVGJ/+uLfs42T8CeuwtsYgj1g2tfcqX9acvZK2pO6/vaNvOIdSjVvplfXCXjzVrgCt78ud+nM5e6rniqmddR9Prk5bcw7yWUz8foftG7NST+rKnvKbOjpNMezHVCZNtapjqz/W8ljzzeX2itU0+k07ANufbjuvsU9eW2nOt43jGTjoAf3VnrDyfkn3llXVH9iK50nuXA7DV55Hzix3+WbvkvXEldUFr61jZ02fPjmA39Y24WSt23nd/Uue0z13XT+IlD8+yeK7dHO3dVGy5d0OuNpUNyFxXmwLkTR3kyHipA1I3uTNWQ5yMDa2P9dQn2Fhva5BH4gP3nSNrFPuettznAe98SevENu2zt70PkvmuIK79gdTdZwK4N27rwpcxwbw12R/jeJ+0LuvMviSp6w7qY3Tv8M8crYHrrLf9uc5+YWsvu0bsMvaJ1iBZrzq0a51gbXfc9YS81gTWy1znTFIvGNc85jWPeySt69H+dd9h2ovWZl1J+qn/jim/MJ815HkB1u1H0/2AV/VMP3Pjw7096jzdv6nmyWc6L1OP1d+6+r3Reds283FNvI6BT+rMGGAvxJxq7HhN25Orc0jGuto77BhCvNSY2EPzAxryvF+d7d7HjkecXOdabVPuPjvUqP1Vr7lOzQ0xUkeSOYS47gFr9prXKU/WdYWaG/zVl3VBxnZNDfZQrQnz3ctTj/q9xT0xWwv+p3yJunjN2oAYXU/S8dPfM2BdrS/3ypruSA3qPtVHbHKoH3vrSZ+MkfGle5L9aib/rBPahuvc+0ewNsC/9RuvtTPf5yr9PTOCr3laN7ZZ14nJb6o3tU46r/KhUZ1AvsyZZH73corbvTtBvMyVPXv0jAq6sPdstf+kiRjdq0fJXkDHZ33af69TV9aRpJ9gO/Vc29TAvRpbH2QP7VfWRA3mYv6uV1MOYqZe8rUNdHxssnau7Rmk9s576r2wzph0QGqZeuQZg8yNT2o8caX3LgegCZ+u64T+HZs6uVczGnKvsnZof67tE2Crzt5PbJm7ozVI6nRPjdf9mXQaU9+s6yfx7odn4OFh0LjcKBqVawyb15tKE9OWVzE3A7/eFEgdGReYc8MhDyPxOlaT2nKgc9Ii9qNrba7iJ1kjI2sS5rDr3iedz14A9x0382Ydp9qdz+EbLGk7dKp16hn3GSd9PSMT7jGDGNRrnMkv7e2Fdjlca11N+mRNuUdoYs2Y3PtegTyz0L3nOuNlnqlG7Rz49n5kvqR7wZ6ptXVKanNMpF33BNI/e45trqWGjGm/Wk/myHMI3WtIXwbxmqnvPddnh2v3Dg2ZIzWe+nnlk/ReZ71w5Qv2O7W+omeQtRGTXPao86QtuaaegzYMYwLXuXbV41zDP/V33ranT8bRb9qDrC21SevN/ramifTH1vdXa7E/kmuMzJPz3YeGuKx7bsA5x4nuj5qzBxkna5hs0ZDvPWpKn6te9xojyf1mqLtzAOueFdbsbce46lnHhPwsSbJuXvEX+8TQTu1XNbuW+bhO2zwzqd/4kPNXZ4lY2jFyH3Oe2PZmise9vQfs1eNepabMw3zW1JoYYG8c5lNPnqvE9cxBT7PHkDHBvlt31gTTeyFp/65TXZJnxpF9kj4P4hlkYEM+/Vs781f1s9b7IK0b0o6RdUr7kUN96TvpYqT+tGdkvpyftIprDuIbJ+dbzwnrSd+k8zGYA/J6TqT7ry30fgpz6fOo9szlec44xFVf91Rf/bBL35MfsGbPE21TV9Y71Y9t9tAYjswznf8m/T2n/R5tDUn2ATtehWviS2vXT9+rHtqjjJe5Ge5N5rEW1yD72v1j2IcmbVLvXQ7QJueajJ/7Zu0McrJmH7jPPe8etzauM17m6fOibw5sej7zJdhqQ1zs7O2pP+rMfcEXv1Oe785TD8+W/wkHhYNwB3b5ZniUR+MvC+ckv4SWZVmW19N/kEL/4bj8fPpHy6vZM/N6/FG2LF+BDwiWe3wQ82r6t9BH7glxv/rzputdPp59ePZJcLh9+rosH8F+gC7Lsnw800MV7t/yP5At35ePfHjm/yq/vJZ9eLZ8Jfvw7HE+4n886P/aCab/sesVfJe93t9+n88+PFuWX8J+gC7LsnwOPFThM9ex/wXR7+Oj/8uz5fXsw7PlK9mHZ49Dnz7ivUrM/G7+qP3gO/87fD9Q3/72+1z24dmyLMuyLMuyLMuyLMuyHNiHZ8uyLMuyLMuyLMuyLMtyYB+eLcuyLMuyLMuyLMuyLMuBfXi2LMuyLMuyLMuyLMuyLAf24dmyLMuyLMuyLMuyLMuyHHj64Rn//Ouj/+Rr/mtUr4J//egqv/ke+Rcw8p/J3X8h5ffxzFl4lv1XuF7P9E9ML/+d3/I5RQ2/+V8H+s5nmc8tPr9ezVXcq/1+1T8jv9/hb+O3vxd/Mp99pn/LWeDzhFpe8bmy/Hc+6vvjUfxuFe8Z+y8e/xze+jdS7/93pf+uQfN+z/4enn549ugH5/Slz0F67z9Le/VPwz77QOMzHp6h5xlNX4X/tO+zH2TJ9CPoq+p/9iw8S8Z/Re/uyLMKfoG89/30nbCmj+oj/SN+jmf+CHzPmSL3K/6Q/+wfUx8FNTzyh8RU70d8phDvmbPQ9HfbR5/l93BV6zN9cG/cxyvfq/2evjfewnRWHsHP7xz5WfsKPuscvwV0nfZm+Vz6c+QtZ5r34LM+cnUWno37VefqVZ8nr2LSw/2rP2M+i2e+I0685VwLfcv83H9UL/sMv+e99R44L+R95u8JeoKP48rXuhz5GfRRXP2NdPedzBn8DI3vod/31PAVn4efyXve1z+Npx6e2ZhH3sCnL4z3HvirA/jsh2ja/6VN/yimPf8qnj0Lz8KXzWf+8Pnoer4DV1+mr2DqIfke3cfP3vOJ3/I5dfU5nnxWve/9QdDfbR99lt/DVa3v6cOV79V+v+p7461n5TO+t77z+/Zqb5bPpT9HPvvcvPIsfNW5+g7f08l3+rv4Fbz3uxLec677XL1Cz4mvOsPC2VEDr4/+PYF9vgf4u/d0BomZa/TyrXvzDFd/I929Z1j/Tu/xia7hq8/SZ+A5/Qs89fDMN3LC4WCO4Q9T33w5n/cMYoExHXm4iJ3rxO0fv8IbKeOc4ueHLLGMN2161pZr/WFNjHwjZ6zOQczsj2vgh0mOfPMladNacu2qnwyZ6k87+wnZF/VnTQx1Z/1wtx/cZ/zU33RONZ7OQuI8r2rt/qdfr5HbPZ96lzX0WvcgvzyMlWtdj/3kGnviWYOkvkn7iZNd1pP7Oe0Z+ZjzPvuI3VQjqNN7yLj5HuuaMscJtKZ2af+Maw/wy/nUkvOn3jKfPrmnOZ9kTvfX3uUZ6ppaKz7QGoyRaM8athnrVFvbapcaGeqAvp/OV/szgHVtmMs4fYayz/awydwM9fcZO+1T2jDQrW/W0P7ZW8YVaUdM6RjZC8g1/dBhjdi7dupD1sCwt1OvT2cEu44j5hY1ObIm7jPO5CfoOe150vkT5jOfeM/omsnrGvvTdTMgzzF03blGDu4zNnGlc7gnycmG61zrXpx09f4D96kra3TNOFd78+gZyBhpn71LiNN7Sk+T7HHG15e9MIc9yHhZL6PrZN01huQcg5j2YYoPfS6wY3Rf0r/1JG3LkI4LaeeaPclBHVP/wHuHTL3Nveo82HVviQ320fFID7nPeMxlnIwBzjPM27XZI2JrA1kjI9fIwz2+rqNjQltrYRBbiJG5JGPnPKQ9cVO7uRLsUl9qQV/XyoBpPxv7L62b9e6XWlJHa8Yn105nGE3ETdIm17DnHi2uk0ceqVe05fUtdN+uuMuV9WTMu3oh90C7Kc/U5+StGoG4zrc+YD33As1p19oyXp6rtmPds9jk+UsfcJ5BXY19J592fb5TY9bCNTFdV1/qYYh9n3LlnOM389TDs4am2Wyb6n0fHHCDBVt8fAN4L27oo7DheTDcTOPnxkPaT7kzFtfWw2HLw8m8a5DrUw7vu2fE8M2h9omMmTCXOrp+1jImGlubpBYw7rN7nlof2Y+M55t6grXUq359M+8Eth0743X/sx/qdo/NLdhmbq7NhW2eHda8737yahxeMyZo235APvvKmtfQtjLlgKs9x366N87UR+6JA9jZG2O7Rt7Uw717kNePQqyMJ5kHLeanptRDPmyTK/skfemJNZ8wVuO8esnFffY/Y9t/7Dqmtvrmun722LWptraFtu/cXJuXvnjd9bQfoNv6c+8g+8x87lf6NdilfnVQm9Crkz9raat/5s945Mp9St0NdqlNP7RkDPfBnp/8rLV7Dd0H1lJX9lR/87Vvgl1qxdY46HaNWGlHvLzvOFybM89K6rwj8zfMG1OYs2Zzet95uWbt7hy7zqtwb228cu/5ca+lfSdONszf9fSkC1s1YcO9NUGuX+VJnj0D0LG4N29iPblHWU/v37RHWR9aM573DM9EautauM98rbtzGt/9wJ/79OE6c7Ce96mnaVu0qW+Km3HSFlInTP0jZt7j37V2TGtlfqqje2re1MK9vrxmXOA6bby3/t4H5t1v83mPb/YNUruxtTe2euhH5sKv44m2+nZs/LhPmMs94Nr4ajG38bJ32WtIe2LlOtfEtEdJ9uTElK/9ul/AnD0B1r3HN/uJrb4dB5+0ZT1zo0V91kg86F4+Uq/o6z4+S+u+ovcsIY71AHbe39Xbfcb3VBN5WMvRMJd7I1ca0XCqTbBNfzT3+XA9YwP37ul0Via92Oc5wMf71jJh37Mu7o3BvHl7T4jduvBL3dwbW//ORa2glr/Aux6eNTTcJvbBgVyH6WCkTdvf0fHyIEva5HVu+nQAPDS8eu08eYjjAeRe3acckrasGSPzNcTr3kL6y1U/ufZNkNomnScyJq+tK+t/Zj8g+9x0LZDxO1Yz9SrJ/k/9yA+Uu95d7WX2LGM2Uz3EtAb8XE8Nd3uSMNe2E9n7jjXly9rTF7I3p2vJ2NR76tWJq7qneUCDPb7aH0n7JH2po2tr3MOOlXsrxLWnk0/2nGvXnfc9w6t9yF5L+iaT7dRT88GpT5B2U70ZG7tcv8oxxRJ6aB9g2uupTsm8MJ1fNJvjEXu40tz1gXHvakXL5N99aLIHrfnKt3Olvqu+dh0dh3yeBW257727gvz45Tjt0wT2asrrpOsAdKo9rwUN1pHXQjx7n5pPnGxaMzbP6HKd6+l8yFWeK7p3HWfqbWpM7myvYk++/R6APjNZZ6+1f69POdGqzVRn7gHgnzVd9b1tM3/G7RzQWq9inch6pt6iGxvArmuH7gk+XW/atD10fZMWfNyHJmufeoVv1uG1pObWr5aJtgVyqzOvYdqTrHXqTeqd1rP2vE6mvMTpWA21XemBqQdN+nRPktafeznta9Z1qtFcXHctJ6bz9wz4nmoE1rBhdE1X5P7f1dt9fqYm4rSujnciNXLdGhvqMBfXnjl1ssb8pB89+uY1YIvfHXl+ec0YE1Pfs+aGePYtc0muQ9Y51Yy/76VJy2/lXQ/PbGQOm94HB3pTaHr7Z4y2v6MPQr5xJQ9V2uemc93agXUPP+tcE5+YvBoLOw/XKYegxYNHTK+J17YJMVlPm8wrHT/7wbV1PlI/PLvnWf8z+wHm6pqAPO6FpH/Haojb/mjLusw99SN1P9I71s2HrsyhPTFPmqd6Mmb2Pm2nmhhXebSRqz3PXJA6BHt1sqavsE6O3O8pJyNj0/+eu6K1CnGcdy9zqD33XK7sk/bNfZnsIWPbM+cS4hIfWKN3Sa5TJ9fYMM+r/ePePNM+TnsHky151J5Df66te9pr7aZ6ex9Zx65tjdVjInsEXGcOmLRI98aaci9SN/apyZH2QM7urUz21nHlh80pX/cB0Kw9w7hd4+Qr2KFJ9IU+P8Qwl0O4zjjYkhfcH0bv3RXT+RXmc18h8zjUxHX3FPRJ8jzw2r1LXVmnZF5Qy1Xtk03HyVx3uvDzGh9q55V57FLzVZ6GNbU6pONw3baMKba2SersGA6YfPs9AH1msk7WMq5D//adchLLPZl6mPsD+Ge/rvrettYHGTd7Jt2LjjXVAsRh3mHcjgecxzy7+ma9Xd/dGX6kh5MWfIxrbTmsvWNB+nKNTZKauuZJi7QtZHx0ZC40tjZQPzqmeGpPnZK1n3Tar4ZYzE+a4FSfemCyAeLm0Idc6m2wy7XcS6679tybqcbWelevXO35HeSY+nFC3X0mRc0Oe3BXb/f5mZqMnbbEy14mJ42Aj/On3K5hSx94ZagZvO6R5yP3lbWsP8EuY+R+ce38xNT3PJuTTvd2eq+0FgdxjMWrZIxJy2/lXQ/PaFK+wWi6931wINdh2rik7e/oePnGlbTJ69z06QD0odGXgT3z6OU636inHJIa8Wfdgf0dxDbf5JM97H7mHqW2SacwnzEyZsaTrP+Z/YDpjSpdC2T8jtV0r6zZXJl76gd57Ptd7zIWftmj7FnGbKZ6iJk1eE8856c9eQRy5bnKXmfvW9eUL3WmL2RvTtd3oLN7M9FaxfrMOfUUen/u7JPT3pIXnyuIhw35vE6IS3yY8mfP3R9e9eHeWkS7pPdOJttTryV1cp1xM89Ub8f2nnpyfurFiewhTPs11SndG/vJq6TuUy+bqX6Z6jPulZ+1Mtpm6kPWnD3oGts3aa2pL2NynZq6jo5DPvcpbXk9aWkyf2M/xZpTQ973mqQ2yfOQ15K15bWccjGfmifSpuNkrjtdoL89ZJ2BX+q4ypPgg6107zpOr18x2aaOjp1MvtP7vM9Mxu+1ptennMQiJkw9xN+9gK7p1Hdo28yfcTsHtNarWMIZSS2pbertdB4BH+e7vsknbR7p4aQFH3xdy1rzfuqVvn0tqbn1T1qkbYHcaOhrmPYk40+9Sb3E6vWsPa+TKW9CzK4DmLvSA6cepE36dE+S1p97mdeSdU01tlY51StXe34FcRnPctLZ/cfG+7t6u8/P1DTFPu3blcaE+d4/UTev6CM/1+Rzn+709/nAljgNcXPvuc576bpk6k3WzFr2Kfs25Tr1FaaaM8ak5bfy7odnHgabZtP74ACb6RsJ9DkdvqtNnOiDgG/Gd+PVfLXp5M5YXOfBxR6brFGfrPEqB9gTtT1LvknIk3qsX1jLfuYetTausw7tmLd/+hhzqi/rf2Y/wHXtE7RlLnNr27GazAut3fjG49p+aGvf29dzIFxrm/sFXPceqItX47QfpC1gSyzjCXa574+Q+VpTxiNn1ppnStKfNe4le9P7zXzGPpEa8Ok+SdoJek75Pa9q79ru7JNp/8B+XpF5JnviejapLzWqKeEeH3Xal9Q37SP3zDeTrTrtTcOa+fNaP/N0j6H3UR80GAe6pis6pnmzXuLb5yb3AO50Y9s9O0GcjK0fsTIGWrGVk19q5Tp71H3ALte5Nk7XmHEb7FIrtubJ89NnCZuuKfc49XkO8lrb7lXSORPm8wx0zfbcPGhRD3CNbftB9rr1Avfm7n2AtpfWPJE2HWfq6UkXUAP2WQv35Mh6r/IkxM79IC6+0nEA+9PZS6xHrZD1WMuEvsm0r93/rJPrrK3BLuuYcqZNxpbuH/6P9B2wTV/s7NUUN7WmLXQfplqwbx+13b1nkpzv+sybPeBebY/0cNKCD769hm/mm+rWF7TX33j6d82dL8EufY0tvSfAXMbn2n6o3Xho5l7trqul8xMne8s1tlc1AHFSk0x7xb16YPLNus2tD7a519yrv/vFddpmHECLue1N0lpl0pyc+pX5mt7XJM8F12lnrqxbWic53I+7evHL3nE91QRpB1Mt+LpPyZXGpPcyYQ2fXCcfcbMvV/3v+Ce92SMwT4PNVId9Tx/u1Zl5tXUNn85FnlNfpnOYMab138q7Hp6xATSK4QF1U/rgQNq7mTnnsPH4G+8RTgchY+fhTXsPVZJ+06HteWIxdzpYU45847TWjiX0JW0S4p3Wup+5R63NN4Fj2i98c89BbfYl64dH9wPUMPUAsM1Yp75PdG7IeF4b0/4w7KM1du9AW4Z2Yo8Y5HEPIPvLkNwPzwvXWYM6XJf0deSeSepiyNWed5+Zz3oAP3Wy1mdA1Jn72JrMlXOZD23db3FPc3SvUhtxiJ09dk0dd/aCnbpax8k+bey3e5wQN+vgPn0b18X9NQdM+8h92shkC8bN4d5ybd1pRxz0ZR71moP+2X9hbdLQveB+wr4yzJ1zjOxxkzXgN53l1t3nYNIPxnLYN+j6kpMfPlkLa+qa+oAu57BTZ9fYcRPjGSdrZT7vsyZ7JFxn/eRzT9UurHGPvtTddP6EefsgxmWQG5vUxL3r2Q/rMhea7DtkfxiZN+sUbMibe8bImHJlw33q71xXusD1nOf+pFemmsReMdDKq3Qc0d6RvRf7wJp23a/MzVCjvkm/B6DPTNdpPQ7PA2SvyTflJJa1TT0kRsY0lkw+gm1qaG15b+2O7mP2GNupFtCGQQy1Tb1l3Tzpl7pOPUl77uWRHk5a8MEXslbm8c2ec+8apC+kPyN9s2aYtIi25utYzGftoi2je5HajJ/auXed+VPtrgt5mGMdtMm5ZjpD3Us1Jvo5uga1uCbYOE+/n3kP3GlNv1O9fW4d7j1+WYec/LTlNXNynXbTGZG0o17PyyN7k3m0n84xPtoxej/t++QL7avG3GfGyd/4mVffpnunT58V1qi5MVf6G6NjT9jH7FnqzrNAPOpwfzNXwpw++sHU945hn7L238i7Hp4tr2P64OHN4Jt+WX4DfKBefTEvy7Isy0cw/Z21LL+F04/h3wTv3+khxF/jPZ9lP/3v8H4w9ZfZ77SvYR+efROmD4O/8EW4/C324dmyLMvyFewPjeU38xd+M1Bf/tdMf5X8L4ieAZ+f/h9loH/PwH+x32lfwz48+0bwpcCbwLH/1dny29iHZ8uyLMtXsD80lt/MX3h4tu/hv43/p4PLf7Hvh69hH54ty7Isy7Isy7Isy7Isy4F9eLYsy7Isy7Isy7Isy7IsB/bh2bIsy7Isy7Isy7Isy7Ic2Idny7Isy7Isy7Isy7Isy3JgH54ty7Isy7Isy7Isy7Isy4Ff/fDsK/4Viv5nlPkXM9HwW/81jM/4Z48/858l/gn/BDI951+tfC+vivNWyO974y/8C5xf9S9hveVM77+K+jZe+Z3zXf5VKc7Od/oX3NDz0d85H4V7yusreOa8fad/leuZz8LP+tz8rDzfgWe++zkznJ2Jr/4b4lV898+U97532aPTHv4U2J/9m2RZlu/Ar3p41j/43vKFw5foW7+k+sfOR/6xOn3Zk4v5j4QcXRP3px8D/DH63j+unvnxj5b3/JHwTK5HIF7v03u5+4P10Zxf/Ydvv19/O/njjLqv3jfPcPcee8uZ/s5789Xn9opXfuazr7lv02db94Jr7Bz5OXCnjXzp6/7399odrYHx1nNu7vSnJ6/+TP0o+r031fMenjlvrzqbr/jsys/CO56xfeazzr3wnD+T5yfC+9L6nvkMpUf9uSPPxEnYo7eexenz5aTvUT7jM+U977/3+LJHWdsz75Eme874zPdL17Esy/JV7MOzF9JfwG/9w+IRPuPLvuGLkpzdU+bf+mX8CM982aPtPX9IPZPrq3jVufrI8/kI792rnwbvk8/8Y1Pecqb7s/Q78dXn9opXfuf0+2N6v3Qvet+498xdaeOMdE+59wEJ64+eh9bwHqaHTV/x3fdW+r031fMenjlvrzyb7+WZz8JnbN/yWSfP5PnpPPMZypnpzx15Js6r6M8Xz/V7/m77jM+U97z/3uPb74n3vEf6LLy3789Cvld9di7LsryVpx6e8aHpFxcfYoz+wuHetfxS1ZcPWtb4I8U/JDOef7x431/MrLvGkJxjENMvnCk+oIV7NWPHyJzt33qS/FKyTsdUr71TpyO/nPTJte6BcdBGbGkNuYZP1sW4+lJy/9SaEOfUFzSoD7g2X863FvsI2OV91m/e7hPDPnYfss7MS57OJVPdbWschvNoZYA9TD2uScZwNPY746SOzAnozHgMtNzFSbC1Xm1be+bJ86Av9qz9r//1v/6vnUNaa+4V9+6X8Xl1LuczTsZI/Qzx/GQsYiTq77X0YXjumtyXPk99fu0ZcJ39BOsGajrpYZ5x2ld1OOxV95UhfY6tqWtoTdxnD5nL/MYRcvRa71/2hfi5drXvDHvCtbUar/vCvWBz6pvz2bvTngN2WYNMttynDmh/rpmTXJ9iglqvoFe5n1e0BmmtkLbkoFfu47/927/952sO+qyWPksJcV1L3Z1j0ul8+2fMhJjOM/I9lPPY+R6Z4kuuMfBLMq65E9cY2Mq0/60xyf460HY6m2kjGd/3AXCd94nxGfi3bffH90TXYt8yHkN7yPvOc9Ke9N4LMfF3Xf/Wkr1qPKMMz4j+CTHIBZ4vR8Ynhj1JH2hd9gSMk+vScTq/+Zr2wzZz5FrDGraJ+n3vgbEYuX9co4s4rOHLPf1hTR+1u5ZglzET/RnadP8YE5k/ezDt+6Pgl/uZ5+CRz6OkY2VvuEY/98Z03tiM3CNtGZk37dUK2OT9sizLV/D0w7PpQ84PMz84hXu/PPT1Hvzg1ie/eP2A5QvE+LzmFwr3ma+/VDun8f3wx5/79OE6c7Ce96mnydjQsbpeYC5tusbUh62+XTvgp621ib1QH77c2+feu0Zf4yTTnKTO7ocwn1rsk7Xgb8959RqIl/fqFGNLajCP9tpmPJlqTF151pOcN4b3nZ94bWtPktbZtpkTm9N5uouTaNvajcV8np/U0HmEOWsH/DMG9tgI131+uE8b7yddzKkJst/Wk/kzTvcRP7R3z7yfwMd8bUds+9Na0DDVndq01de+YsN99x7allf12UfJXqndezCWmoAY2rQO762rtZDP66mm7gf29gDIgw+olziQtUDqAOzynlh5z3XGI5br3ZvWjl32CC3T3jCX9UDGke5Fx891tTVo7VzN1PMTrUGmGGnrnqWv/bPX0Ha8Zl29v9njKUfDeurknmHvM37n5j59MzdYT/ab+67FerV3vfeKXJmf68yHrfa9//hmn7hWe9fFvHGnOJnTGOS1Z9bhPbkyd4Kd9ZpLW+/tT2shZ/dbPcBa3p80YZd9nkBj1oB968z17oH31pLgZw8AO+/zGrJm1gSbvE871uzDIz3Ke+LYm4wDrY17600mv7znWq0Na5lDMnf7pw+9bV3Ypr/7x+u0T+0vV3mNeQK/9vX+zvfE5JfnwNrcT+B+6i+wlnUTR1+u25frzM89dfV1wv7k+ya5WluWZfks3vTwLMkPz/5gTfvJd/pSyi8bIL4flr3W/r0+5USrNqld+gMd/6wp9SRqSduONdXbpOb2TybtWX/3ArDHr6+BvKdc+YU19fSqrtSJnsmutUDmnNYl7YD4uQeTrzapTU65prrTFg1T/1LfKcZpz7oWwaZzca9t5sxrSM13cZLJNmO31qx18oX0OZ2htOkcQNzsWdeL/ZQbcv+n/MSxV51HOh88Ypv9yWtJbVP/Mkfa5rXknieTrXQNXGt7p1dSd9cw9Rv/zJmknkdiAXNobfvWqt2Jrje1QOafepN1Ze6TbuCcdD+xnUbW1tpYd+8nbTCd4ebkO4EGtTmg9wFS73SGph5NdtpM9pl38m3wz/OAvT0E4hmj1yD9e33SR++1meLl/rS23Jepv7l+upbUhgZrhNRwF+dE7nXGS6Ya0nbyy7hT/5LWyzVzkLGJ8Whdkj2b+tI9hTu9knZoNM50nqTXMsbUZ7nqEeR6xrnbu6RtOwc6Jz/I/U6cv+v9pCnXJfv1SO/u8k7rV6TOZ30Fre2XtUznh5yuN9i6T/q6F1mrZC4xhtoyN5B/6i9MOZZlWT6bdz884wPQDzPWpgGT7/TB3V+M+WHJWsZ16N++U878MJ8+iPHPD278/bKA04f3VEvHmmyAmMzngOxtM+nI+rlO3ZBfxtkHmHoFPT/ZWVfng9aJPmzTnnV1S/q1VmozBsOaIOMCvmnrwIaY6QudS6a625ZYxpfs+V0Mrtu2zwr0uYLc+8xJ7LQlpnZ3cZLJNvtn3T1g8gXW3SvPUJN60l5ab9YO3fM+D9zD9N7MWOTp3MB6xnNMPcx4qYvrqbdqm/qXdadt7omwxnwz2Ur3NTV0T2GKlXZdw9Tv1Ol6DvWcYjXWoA5zkSe1soZNgg7zOqR7A6wTf+rNVBevzLlvDfq6n/i1zu4F19g5zAuTNphyNd3DK6b+QGuFtJ36kf2SyQ4bNGrfw7xXPRfss8+5f5B1sNa50r99p3qy/9h371Jz++ae4qedZL605br3AlhnjVjaArbW8UgcMHcOazuduamGtOW1Y2bc7jdw3/bCNTVAa0q/7HlCPm0Yas8eyaSD0XrlZJexmct+uW851J69wS73bdImXNsjcF8h40y5GdlT6fzYZY6uK8EP/4YYzNufHsbrfYYpHzZTv7KPyV3e3LcT5EhfdT7iO9F9htTvXub5nvojqY2R+zD1kPv2YbjX+PcckN/5hBxdz7Isy2fzof/lWTL5Th/c/cWY8Xut6fUpZ35xTB/2+OeHc9c0+YC1pG3HmurFJjWm5vZPJh1Zf/cCsva8hqlXgA3z0zD+VJec+pV1txbIL/DWnV/saQfEzD2YYsuk7WRvjcnJFj3GTX1TjzMG16w7ev+E+T4Xud+Zk9gZ03m4i5NMtpmH2Nn3ZPKF9DmdobSZcrTe1ATZc+bdF8j9n/JnrFNfOt8VaZu68lpSG+vdv9STtnkt3DPfTLbS9eYe3umV9MlrmPqdOlnL/KnnkVjAHFrV60hf0E6Iz5x0vakFMv/Um+6/97xmnIRz0v1sndC9aG3JpA263omT78RJAzG692k7naFpbyc7ezPZJ5NvYyzBPvcve95rTa9P+vJzYYqX660t9yV1Sa6friW1eSYc2bO7OMJ8noPc66wpmWpI25OfTHuV+lov18zBKTbxWhNgm33BzvupL7l+B/myjq7LXjJvT83p2eqzljGyz8/0CHK940x9mmjbznHVK2tPsvbW30z7POXrnqvRPM1d3rt18qWu1Hnne6L3FrKuPiMw9UewRcvEIz08MekEdGTMKceyLMtn86aHZ/nByr1fZP1Bl0wf/tMHd38x5ocl11dfzv1BPeVMm+mDmNxv/VJv24411ds29FDN2tsP7s3dfsC9tug0DtgLcz/Sq4nJ7sr31K/0QXNqs25sILW2buzyPGYPwNgTajCPPcv4CWvGNu5ky5w1o019U5+yHtbswRXkvtr7zEl855u7OAlzWW/vEfmsuZnyQPoD/hmDXOnX9tB6s3bInvcavuaznux/2vOaWrgntvEf2beMl7qAa3vrWmtjHrDj3rq511bftjV20ra8qq/7mnuoX6LG9MHevOkPU7+pQfvWlbGn/PjaAyCO+bi2ronMBa0V38zHWt6z3v1Psi5QW9sl2GQ90DqhtXKde5BM2gS/zse9+9N5iJM1JScNz5zjpOu+6w1rp/0+5Ug6H/ZZa/aCa+xPoCO1TOc+bYznevcMLamftczPdWrNXhAjbakhtXFtbK4zTtJxOqe9YV7d+rjXxM/cYr3a2Q9tjZP9Szou/nluWcNfuFZj+0rHkLbHxv51j6D38gpi2QP9ssdcY5M5Oic23NsrtBkja3qkR7meZ6p9sVX3FZNf9gWd9rLBL3NM/cEm75PeN7BXxrWXec7QQ9yTLrjKq86MmeT+ALbq7L0lT9aQ2pP2g8wzaZr6I9jmPiXE7N6gqfNPTDqhY6Y2fU56lmVZPoo3PTzjA41XRn/I8kHnGsMPvunDcfrg7i/G6cMz42MvflAzyDflJJZfHKcP+4xpLJl8JGNDx5rqBfzUbX1iDY70dc496N51r9K3tU69mpjsus4k+9V6uq+ntdRqDx3EtH7IONbbsRmSa8YyV5PnC01pS/2uMST1Tb3L2jK+I/sgU79z7zNn94uR+a7iJNoSt+MItWQe933KA9h0fdjp3z4n+9SbtUP33NgM7NRon/I90rGyvpwnv/OOjCMZr3V5z6Ameqs24N51YrBm3Xe2jN4rae3SfeXa/WjtkjUwMmf6w9RvatAndeGX9QJzrGXdzumT5Fr7cY/2hHVt6R+vQqzsca5Nvcm6wNo9CxNTHO5bZ/eV6+xT0vvDyD5kzYyMg/7uWdaUXGnIvt2dY7H/DJjsWMve9H7b61OOpGNhn7V2z7Mmh2TP8ZvOPdryLHS83vNe41WM78i4bQtpO/U0h7HucqqXep2jX8R3r7vmJP3sfdrmusN+qo1hLmI4RxxehWv1pqb0YeR+JWmDrz2ceg2pz2H+pO2InWfQnqtXuE8fXtVuL4He5Bm+61H2PP06Tp8FhvuQtB922Qd02ssGv84x9bBtrJ36um+esexD67YHUz2J/o7cN+Nn7dK9S52eB8HfNf2mHkCv5TnQ1zMCmbe5ynPaM+bxywHkyDnj9v4mqd2enPQsy7J8FG96eLbMnL48fjtXX7bLY0x/xPQfmG8B//xjb8rzCK/QsjzOX/0s+Qimz6d+XzzDe3yF9+BdjO/0wyB/tCy/n2m/v9N5XJbPxt8/z/7t9NHc/a3wmz679zNoWZbvwD48eyE+mPhr7Bfa+5neW694gNJ789b38D48+1xesffLf/HqBwHvfXj26HuQB37f4UfPWx+4Lz+XPuN7Bpa/znf9Tr57X/I+/g1/S+zfoMuyfBf24dmLmX6o/WZ+yxfzd4Bzw/vL8Yo/FHzP5njLD6D9w+Vz+a5/qP9U+j2QDwae5b0Pz3go9sjefpfvW87i/pfFfwsfluV468PmZfkN8Ln/U/+2/w3vX74z3/O9uyzL8iqeeni2LMuyLMuyLMuyLMuyLH+JfXi2LMuyLMuyLMuyLMuyLAf24dmyLMuyLMuyLMuyLMuyHNiHZ8uyLMuyLMuyLMuyLMtyYB+eLcuyLMuyLMuyLMuyLMuBlz0841/j4l902X8N5fvAXrAn+y+lfQ3b/2VZlmVZlmVZlmX5+Tz98MyHZA7+SfOc/4iHZ8Y+/VPL/pP+jPynpJ3/bv+8NP/k8qRX+CexXX/PPy/9kQ9v/Kfs0ZpYW9alLWt36O+5eivkJ47jK/6Z7o/ov7103PU0zxLjiozd/e84H/E+X5ZlWZZlWZZlWZbvyFMPz3wg4YMRfmD74/0rH575kMIh3/XhmQ8ieO2HT9biQ6Tv+vAMrCMftHCvflHHI/vwiodnU93d58/g1f334Za99Xyf4mcffe/mviSuO7L/vSev2KNlWZZlWZZlWZZl+Sk89fDMH83TAx0fcPnK6AcWucbIOD4IcPhAwJw5mn7g5EMaY+ZDGx/4OERtxmKo33tGclUP96cHNmrwgUX6UQPrxs611t5+zltvPrxxjZEPPbJehr7YeO9aPyzJnoH9doh2+p9ydn3Zv14TY6uT+9bVZE1pp/7Wx7wxXW/71Oe+GAdf6fOcPc0Y5kjUnWva36HW7GnCfNYx6RJ7YZ3LsizLsizLsizL8pt50395xvCBh/iDmocD4IMD7foHtw8RwB/2PmTQ14cEdz/W0z5//BtXDawZo3O2/qwVTvbGy3qAa/JNqLFjopl7cnf8foBhPny6X6zlvH7Gt0bX7Y81k1PbXG/0V7/+k3Z7gY/5IeuY7qFr59oY5sr1rFttYm8lY7sfDPJnD4gJJ3vXvYfuT9eWfcneg/NJ9xXUk/2aUEv2fmKKpzZG7vGyLMuyLMuyLMuy/AWeengG/oDPH9M570MEHyz4I5vrfCDgj3lep4cC3PcDklxPjIUWr/FRgxoTH4x0DvVnHGh7rk/13JEPKHygAj6YYD5rNnbWkXP69YORrgG4V7e5fVBijdh7nTVOdDxGasuYE1kntCb3MP31wcbr7rs9cZzyZz5zMSf6y5191pP9tw9pq0Zs9TvphIwteZau0C59J07xrMVxl29ZlmVZlmVZlmVZfgtPPzyT/DGdP/59iMEc9z4s0LYH9vr20Hd6aJCohYcR4AOOnk/Njs6hfm2ZBx9++KBI/x76X5EPKMzDK/NTzdpYB/ScNTPUqI01gDaQPjmw73pPGEN79XDNWtYn1p/Dvc144DmaBja9b036a+N9DmJpiwZxXdSH7WSfeqw9+zkN4kD2JWOKsbUHfezXhJpPPUqmeOlvzYzUsSzLsizLsizLsiy/lTc/PIP8Md8PMfyR7UMArk8PYqaHAsndug8pfHBjbh8EMO/DC2KB9+pr/cZse2vI62fJBxTGdZg/a+76YJqDrKNrAO4Z4EMRNDRd7wnym4NX98jYzov35jz5ue5eZg2J/vZtQo3YGF8yn7mYE+4ne2wn+6wn+28/0/ZE5kiyDmF/rvbIWH1OTuTZhEm3Oh6NuSzLsizLsizLsiw/macenvHDOn/Q8wOaAf0Qox8s5EOFRltsJqaHBokPKfLHvPmc7xz6tD5zuK69DxF8UKH9VA+kbdMPKHzAkXMdv+MZA6ivdfPaNQD3+rk+PQTpek/Y14wL7hkjH7xYq3Vah3VOfc1aG+2tH8iR9/qTs2Nx7Zq1pF7XRf3YZu3qTfvuf9eeYGMMe+e9mE993rt/qQ2m3tyRvQJeuWdepj1almVZlmVZlmVZlt/KUw/P/LGeQ/qHev/QB3/c5xAfNOTIH/053+ibD4H80Z/zamTwMIChvtZvTOZheohwVU/bJsyz7gMKc2Wv+gFF1uNIcl7NXQNoI/mQy0HOqd4T1pO2eVZO+8Kwh1OdGc85x2nfYOoVc5C6GOZn3bXcB+0k9aa9PWCYa+p/2jGssTVnzxJjOjJ2apt64GC9aV0OsM4c2e9lWZZlWZZlWZZl+c089fBsWZb/Rz48W5ZlWZZlWZZlWZbld7IPz5bljezDs2VZlmVZlmVZlmX5/ezDs2V5I/vwbFmWZVmWZVmWZVl+P/vwbFmWZVmWZVmWZVmWZVkO7MOzZVmWZVmWZVmWZVmWZTmwD8+WZVmWZVmWZVmWZVmW5cA+PFuWZVmWZVmWZVmWZVmWA/vwbFmWZVmWZVmWZVmWZVkOvOzh2X/8x3/85788yOtH4r9wuHwc//qv//qf46PxzDA+I9/yGP/85z//v3/5l3/5P3dfB/+K6T/+8Y//vP4umtCAlkd4xva38V32a1m+M7xP/A786L+dPoP9++y/+Ky/oV7BV+7Zq3835N8Mj/JqDcv7+Unvn4/iL/4NxfuQz6Nl+e48/PDML9hp8Aa/+wLiC4319/KRX/Rv+eJ9Bc/8yLb+j/yAeeaL6z1afssX5Efvx2fzXb60X/3w7BWfHc+8V5+xncD/1e8P9NCDUy/t0Xt7/V3O0B3UeveZzzpn8VU8ci7Y90kXej/qR95X/IikTnI6rnLTN+2+49lSX9fge86R72nuAZt+r6ePds0rPtOE/O/t65Ue3kOveh+RI79z7fErzu4rPrvopfvJ+/hVe/QRvPIMPUKes1d/5rzlb/hXa3gV6nrlZ913rbXJ989v4dnev+Jz6I58Lz7LI+81a6aWR8DWz/VXfF+85fPgET7zM/M9e/QWpnP3ir34CNiDR/cXu1fW8Kb/8mxq7md9KH/kof2oN9od9PLRD5fP4Jkvrvywe5av6vereU8PviOf8aX9CHk+XqHpFZ8dz7xXv9v7GuzjSRs9Z7y3T6/Yr+/Cq790HzkXkw3n9yN7+tHxG/qa56zvE9b8LAB0fpcfV+yT3wG85t9A0xz37q31cm89/i2V9RJnOoPG/y58lh5ykOsjYC/e+z545m+or+Yrz9Crfzfk3wyP8moNr4Cz43fAKz+Tv2OtEz/p/fMoz/b+1Xv/at7yXruD/rzyc/0jNMJ3+959Jd/93L0VzsEr/45/+cMz1nhlpND24YNRu9NGTTYe2szTH7LkbT9JP4ZvVOxy/vSGS7u04Tr9ySPo6bx+gOYcQ7+OJ/0BfBUbshe5H4k9ZVBff3FN+6COHPZysm+63/jiR92uGe/Z3kJqME6CT2qzB9k71q/246oHrSk1cO/61J+Oq4bTPDzTB+NYMyN1ECfvOy+9kM6J7USeQzTJ3d6a6xlNgG2utU6GpLbej9SHbtZTY3Jly33WrX77pa3+0PVzTwxtsubuB6NrAeIwjy/xEmN4LhJ8MnaS/TNm5nEt9ULGTC1da/sB8/Yr6zQeI/udZ53hewFf4kD3kPnsN0Odk60YM9cl5xjpl7Dm2ZBpz05kfvRQh7mcdzDfdWbvTvPdgyTnT7qz94L9qSfJVS/Q6LoaMiZrzjOA9TxHMOm7wn7kvp3eS8ZNLYLu7PMJYujbMXo/Pe/mE2NA97TfM1lXzmfful7iuY4m68KO+ay/a+4aoM8cg1idF9LmtI9pg5bUw1B77hlwPdWtT9batl0DOcX9cGTPE+Jpk31LHQzuJ9LfmhPXGBm/tWdPpnl8iW8+9HDvOTNe1p29AmK4xkjSj5iM7Gdy6u0jGtrXHMy37VRf+z3KFL8hbuoztz1niHqs/UTXq/3V+eL+UR34MT/ZA3ue5671ZF56mmtN7gcYK8mYHc/a7Z3+z+xx941hXOI41zpz77nO9exrzpOf3mVcYk1kb7q+jptkbgZxTv3h2t76eXDS1rZXZ0C6t/pPGqHtT72B1Gk9rYPRMKcOsDfueWrLGnvvyJV7BMZy5FrbAjZqOfVK8M91dELuBZrIwb12zGXsrAmsh2FMwIf77GnrzzyM1KwvdO8YrnUMc3S9z/Dyh2dZOPeKTx+bfMXJxnk3x7w21OYJ99rq6wHuHPjRzBOsGwusxw0Q46oJv8zbGvMAANeZJ/Nar7GuYk/7NIG/+dVuPmrLnhAv77G1TrizT9CZa+Sc4jEnd7313ri8Tj3oPmpnH3L9aj8g9YAaje29cH21L90XyRhoyvtn+mBtqYFra+pzg619Ae6tN69PEBc9wjUa0IS/2CfjZR+e0YRf7o9+xk9aG/f6am9P1Zt55c4244J7oD0auU+6fta973z4t+0Ea9h2flBj9wn71M61PTVec6e39+iq1gnWOy/36cM9sfo6yfnUkDCXZwSyP+oVYuZ913rSIvQKm+akr1GPvcYn74X5zNPxPSNq9Z7XXuPVGpk3jnaTbuapNUHPZNuQK3uaMN/auE/dvCbYdM/v9qk5xaavxuaacUVqv6Pfq0D9WUvWD6zlXrkH9F1t1uIar+mTe5Q1pR7ss1bujaGd952P+FlDaoO0hcwL+KbGjCWpJ3nkLLQNuV3v2q5sIWvJ6xP0QZvuW+ucQFf2Eh9iCPfdO2Pil2sy+QC5uqbcS/W3HnuHrbFg8jU2Grmf9GGTObIHdxqMix1oz3xrAHztl3bStnfgm/VPEDNtuM881GUt6rWWE5NOfHovOu+jOphjLXvOvXuHXduq2Xt4pJ60B+KiU1257l5L9t9cqRmYe2SPJ61oaV/vM3f2DqZ7e8drx+F+AlvrmerLOE3mhKv+2A80Z0y12ZO2tUb3SDv8yM19njnm8v6k0RzeGzchd9aOnffqOUHe3J/sM6+d33vsMg+kr/a5Tr3mSlvJ+Nim7wTr2UPIvWCdmPbVe326JvxSU8ayj7mesbFLLeZyv7Ke7p220r1Rp7Ge5eUPz1IIhWeD9bFhNnfiZON8QkNsWPukfW6aZPOJo97mqtEZQzJWx0VT9m/yT3LTW8dVbGKeNAs2qQWmPkmvdb+bq1itfbJ9trfZK7BfE9gZ22vzc51xks7RPbir465nxD7llrtzcNWH9gW05bmZriXrI07mnTjV+8zePqppqk3QYA+ktaVN1imTZriz7fXWedeLqWbu1Z51XPUg47QmfbIHeS0Zn3hTriu96S9pP/k2+FsvTDrzPUC83h9gnnyArfZJxpnoejImcJ3+vd6Qj3jTuPIT4ntuYOoNcXqudfX5SJ9eE/ISJznVS6zcQ6BPqX3CevrMyaRNDe5V6+H+Ud0n+hwk6GGNcQc23ZcT095O/lmLOpnLPuU5z+tk6lNq8Jq47Z/7MunGXo3d++4t11njpOEOtHQtMNXYetJmss9an7FF9935b1Ib18Y68Wzv8izw2vt61e+sTTLe9J7JHmVtkPbTGeX+kf5ljjsNU8ysi3WvsxcZQ6Z+XDHFaMiX+9l6iWGfplonsLnrY+/7MzqmM4Ot69mnqWeeC+vh+grs1aav2ng1fmsG67o7JzLphUd6n/mNzVzGu9ORfZRT3rSd4pK3+yHdq8kfmLP3U2/cDzjZTn4Tfa5a49SbtjmRdp2noZ5czxqbXJv05dy0/sje21Ps7vqY8ST73+vTvqPBmjI/ZO+mPmYN7QvZr7w+1a6uXle3/s/y4Q/PTg23aVfiJ5up2TSExoD2PQAt05qxM05jfRPU1RuctXfcriEPgOCTGt307vNdbOIaozUC68aW1A7oMwYj16a4V/ZJa++88Gxvuc56pnMp2BqHPIAtMJ9xiZk1ZQ7uUyO+aetwj7me9iIxn7og99JxOgdXfZh6gh5zkSevM5/DvsE0l7CWueSZvX1Uk7VNkKvX0j8HEC97Cmggf3Nnm3VB78EU91S/pA/XaWsNTcbJfuDrecn5PBcJ6+6d+XrupNfae2g/+TbYmwvU3CPfA8Sc5sgnrGGT+bM3kjU7TnvZ9fR6M52lPi8ntMvetP7JZoqPTuZyCNdTDeS5OucJ86kByNm1N6fc0u81QJc+amKYq/cI7vapmWp1zjie06u4rHdfThgvaQ1A/dlX+tN2eU647h4CuvMsQdatHkb7575MulPjdPYY6uU6e5TxuO69PGEf9IVHzkLaTD3JWtvWfDm0hWkusd85Uhu5mGtNwlrue/fOmDkyFtfMWdNVv7MPkucsz45kPGvpgf10RonrGWqwzRjmuNNAzOwvZA25v1nvI3t9R8Y+QUz0SvcgY0y1npj0Etd5h3D9qA7s0hdYt6fZR14znwN7sCbG1d6zhi05eJ32l+vM4UDv1Dv82paRPZPJH9rXGjJ21mWcHtaDrX0U1nNvJG0nfbkPDX6Trqk+c0/xsv8nW14zV8I8fjmkNU62jFPsk910fhvWsWvbaf+sn/i9dznHdfcv40/+rNlT4Jww13aCFs+S5F70+rTv2XfWpgFTH4mvNtb6PGVsdFz1Dn9rn9ZzL4z5KF/28ExsXjcoSZup2b1RNqtJPRMZp5nqk9xAyVgdt2tofzTmJuPrfeu4iy3EP833vmSfiJ89yzUgZvb7zj5p7ZPts73NXsHVvtkrXs2LL/fk1Ye1jNk5ugdTHUnbX0EeYqlVTV0Xdo/2oX0hz8Hp+g5i9l4B81O9z+zto5qm2sQeJidtMO3jpBnubKkj11vnXS+mmtOHa+I5TjV1HK7JkbGyT1PPTj3GX9srvSd/mXwb/LPGSecJa/bauhN6735hm+8lc6m/6+mYXc8pp0zrHeNEawP88uyx3vHx6/jYZY+T0xox7C1wje3EVOdVTmA940/cvRfFfSPfVP/kc0WfA5i09Hlq8uzdge7u79TDrEUfcqSO1HXSSIzuU2rIa15zr7IXk27yaX/Xe3yzxpOGR8leTDWylnrSZrLPWu9sT1BD5pSeJ95kx3z2X17VO3pCjVc+2QfJszW9Z7JHp9pgOqPcTzUzl33PHHcapphdF/70AR97mzHeyiMxzC2t967WO7AnBoNr6X1/Rkf7ArbuZ/a3e33C2lKDmJtXNXGvj5zOD0y9y5rumPzxzXyZ39j6cQ9TnCT7KNhPfUnbKe5V77tXJ12Ze4rnvsDJdvID/PCRPletcerNiau96TwTasYnteNnvZD1T/pyblrHlxhe93r2NOn6JONJ9r/Xp33PXp3yw9THrHHyzX7l9dSb9J/WxRpOOie+/OHZ5NekzdTs3CjynRqk7ylX6p1Af65bD7lTU+dJfdA19HrrII81ZS/gLrac5o3nAeSVe/N3/FwDtOkLd/bJXd3Aeuq+6y3XzEn3q7G31oA/GtxbaF25H9A9aI0Na9g8grl7/+zLW/rgddegP7Vk/dhmfSe6D0KezMU1GqxBrvb2GU3Y9X5B9kCwS20J8dMe21PeO1vXhZxpP/Xuqn7Qx7oeoeO4BznXZ4217OepZ+l3pRfwz5jJ5NuQp99D+NivK7KvqSlBm/paz917sWO2f+Zv3EtjCfb2XJuuH3oNH+7Vc+o78VMjpF/DWtZgzIyPL3bqbrDLnKnBOszf91cQF1t7oI4J7bpvaMl8zHOP3QljpI1xEmqc9kDMlbUSc+rjlLP72vWzZuzMg1ZzqMF+8Kpm5nPvc8/1y2tjYDPZCXGMy2vW0GQN0PFa41UsmGpP0J39Z92Y7oF67Le1cp/50/aKrlHwt6dqneyynwnzXQtDyDv5Nbmf+E/9ThvJXtu71JP5ec3eJdZuL7BtHZI5gWvj3mlwP32PaW9eoEZ8Wit2p70mX+acwPdUv7QWYmYPMobareUR8CVGa6FmYskzOty7PBvcYwN5brR9RHNrSFhDk+vmyD0gP3YTp94xp+47Wp+9BePnubNf6jI3mrN3SZ916LyStlN9uQ9Nr03+kLmxz/vud9sav+vnHu3ZIzC+ZAxQ49SL5mpvTrUm5MCGOJkv82tjnmnvpj3SHoivLuOpy35kfiGmfokxkuxj93zqRcbGr2sSc+UecW99zGcu5lNb7tHUO2ytvXU3afsIX/LwjCKxdVh8crKZNrYPAffpmw0lTq4x1GxsxqQJ0i9tqDPXTgcJuobU5OZ5zyC2NXSfr2K3JmM3md947pv5HMy7BrlP2N7ZJ639ZMtcxrR26Bhc2ytQT/okxnbd/mVMMDcDn8zRPYCrc8b1aS8gffJ9ln1o3c/0wevUnbZoz7za58DGXjnQdIJ42qXOrIlhPZA1PapJTvPEZC5jOefIXqQ+e5rxkjvbzMM8r9aLno6L/al+SB/sjO3IXsoUB1vzQH6GSMY99Yfhub7TC9ynr+dn8m0yV5LxGNTVZyX1p6a06fzOqzHr9vq0l10P9/p2DVPvIc+CNtP+QmozN7b65VBn9si51OmQXpPMoeY8Ww02Uxz1qCVrytH9A2wZ1N12rTu1ce08/mjrXkx0TIf70zVyf0fuh+OE8fOMnfpqXZJ1Uf+01jFaGzHF/Rd7io/7Am0H5M79wNYcjKwv94rYHa81TuckzwcjcS37kbb0JvVkr6zDWtt22ltsrMGRfU0yF3HJx1zHTe1N2k17kesM9yXnrmqy37nnQiy16df9Sx49B+ZSa4Nf2hrnEQ2Zh9HnyR527tNeAzlOe9Q1M7LuhLXUQ8zUQb6u9SqutTjQIsTOeV6F60d1ZL8ynnCd97k3Dmrp+e5/onbRl9ckNTnA3vGaXO1xY88YMPXaGoiRe6OvsNa+gH+fK9ZzbyRtp/qIadwmtaP11J/MbbzUnromW8l9yb5cncnW2HOO1CBtR2z3BsybWhrWeh0dxmSNOGqb9q7nWldqAnvgGjnw6XPaeRJ80ib3os/ltO/4Tb3q3NaCrWvmkfZN0HHVO+xzb41BjtwHRvfxjjc9PFuW5edy+pJbfiZ+ASXTF8my/AXyD71XwXvp2T+ulmVZlv/J9DfL8vv5iO/m5efykz8H9uHZsvwx9uHZ76L/lyDYP1KWv8qrzz5/4PX7a1mWZXkb+/Dsb7J/ly7JPjxbluXHsA/Pfh/8QcKeOva/Olv+KvsH+rIsy/dlH579Tfa7eUn24dmyLMuyLMuyLMuyLMuy/EL24dmyLMuyLMuyLMuyLMuyHNiHZ8uyLMuyLMuyLMuyLMtyYB+eLcuyLMuyLMuyLMuyLMuBfXi2LMuyLMuyLMuyLMuyLAf24dk74J+v/+c///l/7q55xvYr+cc//rH/Ut/yLXn12SQWMT+Tj87J58yr/hVV/lWk3/RZsJ9tr+fuPPMvKfEvKn13qMN/qXb5WfyUf8HtmffCV39W3b2vP4KP3kdq+i6fRZyFn/B74FG+4vfNT/k+33/d/nPhLNJvXu/IM/Sb9+nq/fmT6n5mbz+aD394xpfhKwv9Tn8oXR3I5hnbCfxfXff0pvkpX0iPQj3U+BWQ99E/1rDt83F670y2E8/k/wm8+mwSi5jw6Dl5b08z56vJ/qARrTmms8Q5Sps8V8T6Lp+1E89+6b/6/LwKNL1S13u/a54B3Vfnmf3x/ZLfYafvHuY+G98rV6Btei9Q00d+xmb/PppX9/+z9pN9+c6fU3Lay9N74Ss/q/J9/eg+nup7lI/cRz4P8/uP+tDrePQ7BPo781nN7vdnva/fwrPn7zO/c+S975FHz/Wz5HsHpvf3T8Z6Pnu/oXvb9Pv8jjxDH7VPxH/POX0FV+/Prptre8xnFPfJV9XzyN7yWTydj4/Y1x/3X5595BfsszzzhfEVXy53TB8W+WGyvA96++gfSNO55sx0jOnD7MQz+X8Crz6bxJo+aK94b0/fkvNR0OZnzHROOF/M+X7Xxnryfvps+G48q/GvfLZ95nfN3XnO85V8p/P1yB9lU53W8FF8dPzfwnf6m/CKZ94LX/1Z9ZbvqVN9j/KR+8j723p4v2cean201/i+9z351Xv7CM9q/IrfN9+1j2jK9870/l7eRve2efZMpP1v3qer9+dV3f4m+A48srdTndRw9/fdW3jq4Zki/AJhZDF8IVEgNqxh3wW7UZM/cbknDmv4Jqylb34B5vxVozwMDu6F+6yt46DHNXLbi4krW+5Tex9e6kwdzDNnP7pPjOxV95jRtXQfGPgRp2N3jcRyDdsTncM49kasFVizP/plbXDKry9zrBGXkbU73/4ZM0lbxiPnZep/+k20TmJwj76sn+usOfv0SH78cx5b0Md6Mof0fhqz8xFD0DT1yD1iqIF4bZ86uvbWk3m7zgli2Vt81Qbd17f0FLqWzNmkbceZ9jlRn5rsTeP7w2tGwprzJ53MGwPUnaSWU3/UrL8xnXdMOnrvGcYljnOps3WznvXT15MfdhkXzRPaMrRN/cTIfUaz9tK15VpraR3pl+tXMZvUx7CvkGtoYGR9xHWdeV49B9qe9o7Yebb7HOAv2HLf+U50Tdqq0XHqC7qsQ1rvFV0zedWQ5y7Xci5rP51TSJ/ct/Qh9qQ767H32bfOleQ+GKP70/FaA/Fdc9A39E51uh/kzn3r3gn25HT9tNdJ6mXY00f6kz0xZ5+hPhcMYltzxiBX0v3K/U6/7HPX03qE2GgAfDJGx7YXOYzbe5Eas3biEJcx0X1K3adaE9a6f9L1XYHdqWePgpbsQ9K1kc99AM+FWDcje4cd954Ra7/aD8l+MszX+5z9RKf3vLJuHd47ur5eP9H5sxfEbN88w1M/GLnvzhs/10DfHH0W8Ml18qo7Y6tbuudXpJ17njnEe9fsEaNrO+Vv7erm2tqZy9oYkDGzT9M+Cj7cZx/1nXqbdA2uZ90MewbYWJO6eJXec9eYb93GAXMCa+ZknjrwNWbqAedzTGSMtun45MyzkXVpa23a9p4yIOuBu/5yn/lSR9M1aUuMnMdugrXcP8A29+ZVPP3wDHEpJAuxQOwkhXs4s3lslM12s06NAWy1l/Yh39Qs8pNP8Ml74uQ918a1djeG+a5F7my7BvuiPdrzHphTS/ep86VubSc6L7TW9kdHak9dibE9C50LjcZJO/N3ba5f5W/twPXVHnN/im9uNXsvHSv7Dhn3ju4XutFBPDQJ19bHWua7y997mb0xf+ZqsDV30jHzHp/p3jjUaE77mxq4t6bsRffLe17z+gpiGTt7oY6JzAldb8ZpjdrmHgk2WffUl2c4+aTerF8y74mOjQ81W2euP9KfzsccdsK9sZNpn9HSvt7n+UFD1s48vpK94TXj8Mr9hLb62gv1E5f71mzutoeM11omqC3X72Im2OR+oMv7u/PcfcE37bOn097h32cj62DNPnVua8x4oq1rHTvzTmjf5L5dobbum/fivEzxWc99yzi5xpz7ln0D7Cbd2QdrzrPAvT1LrK/pvmKT91yrl9e2NRdrqQNYt+7sEz5ZG37eq3OqfSJ7CPh5f9cfXrkXfFNzYixehZqv4pE3c2sPp/1w3jwnOyC2e0Nu9+bKh/msrzVnHGDN+ow77Q160y/PypWeRyGWtV7hPmHPqyP37b1k36079znXWzf39pN5tHkPd/uR4J95oX3z3tzuR5+xvhf88p6cp/dn1uteqHE6B9mrUz+yftbzPvPx2rYZK8m80Foh/Ts292mbpCbgPuMQF+ihfTR/5uDa9av8k3Zgjp4Da9y7x96rs+Ozlr3LWGjK+/YltnEnUjt4LowHrU17a806Mha2rHuda2g89TD3Qj29N+rDp23Vk9A/7eDKT92n84Zv2rOmrbES8nQu9QP35IDOzWvHE22lY7OePW+wy7oEH/W8kjc9PEuyoGyq5PpUPM204Lw+0Tkmn0nnRNvlRgF6zTXVlocsubPtdd9AHt5ps3Nuqpl7tWcdHTuZ1qY90mayP+3ZFCdrMBa+2Ysrv7v8k2/rwz/3ODUB9sa428eORZy07/U7UgvX5Mmap/qT1ntXK2hzFxt6ryY6TvYLWiO53R+u8U1yT0/XYn1qyLwT2Q9sW0f2Tno+Y4g2VxrveFTPCX2anJ+0TJon0KYe99hYvLrHV/2ZzlzWLX1mZPJvMr+1ET813enQLznlnWxTQ15L1jfVmjGn+I37IXcxr7jrQ9aT1+JeQ66/pee5ntfCvbmSSVf2ZIqVsI7WaXTcCfJn/6fafV/mXOvunqTP1C9QezL1A7IPk0ZqmPzU0b3vvrYNsexL7gekxqm2jNW+Sfqq860805+px1OPYIp1qhmbyR6Mb52da+oT9VBXk/qz7lNs6PmrHvTZgKt9TNSQ15OeK8iDH+ORnGDfMxe+Xcd7oC/uO9f0L+OTHx3ZA8kzM52fq/1oJv+kzyAa7WmeS+a6v9h65vIasv7krt5pPeud6iFX9zZ7gY/au46M3fRa9wqIpU33YLKHux4A18RLuyle1n6Vf/IF5uxV19uajAHdc8jedp/TFzpX07k7HqRNXmeteZ1Yd+rimhjkyZ7Y09Qw7WHa9l6Y746sY6o5417tN+T6pDfjT7lO/ZXMlbQuwJcYMMVKWCf2NDruK3j3wzNEXW1aN7LXMyaxaOAVnSPzSx+GZGqwcJ0HNbWTk/tk2my4s+0aWi852z/npj5lfK7TNmtMpj7h1/20L9r3aC1AnMk266IHzN3lt593+Sff7hX2ucfd67RXXw/7zPXpvECv35H++NoX9JCT0fWxpi5GnqvOj2/aOnJvcy8mzJc60JXxMo7aBX2pkdzY97VkzdkfrjOfw73Ms+JcQyzXyOO+g1oYqZ/7R3tK7KwVMmfT5+0RPSemXgK+zk9a0GCPr8AOX/qMPa/q5V6NXKs7B/rcI88KqK9H9xEmf2hfa+TVueyhcXpYD37dE9bzHMhka6+ANa+FdetLW0HrlZYG26zvLmaD/akP6pSsh+vMC9mntD3t/VWuPNOT/q5bJl3Et49TrGTSAlnbFdhl/ilf20DHRy9zOewf8extgm7rlI4rqWvaH2JNfQD3hmEdXWfnzT3gum2Nk3aSsVpX90lfNT4DcTPWo/0h591+yhTrqmbtG7SZ01oZznUtvZ6Q2/PEeu7NFBu4z/p6HxzY4Nf1Zf8atHQcOel5FGNn/yemfTL3q8i9pRfE55W6uHYfsuYc9nQ6P1f70Uz+aGhfe4Eu55K7M5dnFrjOsyZZu6RG+5Gwhg2c6smY+Gcv0ofrtk3dSeaF6dzkWScu6z3SHu72HLS5y5/9vMo/+QJz9qrrzb5BxqBnxs9hL7Iv0Pk7V9O5idX2ue9pn7m8bvBz37mmB9wTh1e1p+asyf1Jsiau29Y4DbasO6xjqnnSLVk3pO2kN+uZcuFLDMj+CvEyv7QuyFxTrGTS0rW9kj/1X55hm/Ntx3Vu3l1t5CVmc2dL3FzvDSYnNknOTTVnfK6J5+gDKdPBmvbIGJP9iSlOYu/pQ9pNftZ+l3/y7V5Zixhb0n7ax6Rjdf5ev8P68EnN6mCkVnKlPm3krtbkmb0F9BGL+OnXcbDzXEJr1L+vJXt6ur5CPdkHyX5M7yno+jrWVU8njSd75jL/o3pOTL0Eeq+m3gu4qidRH6/ac2+/5SqetlnLqe6JyR/fzJf5eeXe3riPU5xEvyT9k8k2NeS15D5Me5Ixp/iN+yJ3MRPms/+5H5NP1pPXkn3K9annd7lyfTon3GfdMunKnkyxksn/9P5qrDPPCvGyNnJ3fP2SU31wVXvuPTbdd8k+TPsznaPGvuDXfe0+5B5zzbqjNWe/IGOlLl7TNnM8umeCb+p/pj/k7D1NzckUK3WL/pM9TPGtGdvUd0fq732UjA2df+qBTDFP+rAltpi3aT3P0NpPtN1Jy3ugL9kfrukLvbSfd3mn83O1H037d295zXs1ozP39bSnop9k3clUb2pUT5L1Tv3oXPjn3qYP16w7rmrKvNC9guxL9+DEI2eNWMTNfFP+rP0q/+QLzNmrrrd7nTFO+yvZF+j8navp3B0P0iavM1fnlazb2AzmsKU2rk8apj3Mmrhm3XHaF+Jljqwj80nuce9315rrk96MP+U69VeIZw+T1gX42pspVjL5c8/8R/Cmh2fZrNzgu0a6SVkghdmcRwo9bYYxgPXWAR0fG3yF69zUzIUv6x4wfbMWubN1XciR9txnPZBz+HefuGfeHj8KtqeaJW1Ym3rbqGN6k4B6ATuvyZ/3nrnszSn/pL171Zqyr5D2nbvpWJ0/awSur+IBPoysUR3MX2nHJv1O+SfcryttibnVJsxlnNaAvqm2vM517vXP/qo3+3HiZJf9Iwdam+7LMz21HnPbG3MmWRtw/YieE+ZOzK+v2r3X5y62YItO63Nvs46r/pxqYS57fAW25ofcH+Pb7+yxvRDm89wlvTfQecW4auieEkc9Yt9A+4yd8SYtTee4i5l0fK49hx3HWs3lveCb9q0r1wA95nLvUiNr+qet5N4nzBHLPTC2uadYSeuE9mmtSa6xz9xbR79fRM1J1t+wlufX64xPDcQ81Zo12SN7BsTKHBPpN/Uo+0gtauP11D91qwUNGSt1tUbyd/0NNlNfUx9w/Wh/8M1c+Kbmptc6N6QNa7mOffZaUqf1p+YTxLYnvY/SPcAm95Br1if01V7b3Dvp/NhMcVvPCfwnnfqx3r2X7jvXau44XNvD9rvCvdeeeNTPfZ4R5ozfGCNR3yN0zz07QvysNfeea3tyd+bSDzpvkv00btbIvbF4TftTPzIX9tnf9OE1dV5B7dYP1E7s7EHakOdUc4OdNTWpl9hemz/rzzhX+SftkL0ibmpKHdAxuD718q53vd50bs9J7mvmT/vOxXzG6j4Rk/uc4xp92Y/UrJ6EHNpn/iu6D+RVq2c/e5Y1c9+a0557bbsnkLmf6a+0vWDLmhjb3FMsmXRC+mgz5X4Lb3p4ZpGM3MBsqnTBxnCwLjQ8N3XCBqRvzjFaQ4KWtONVuM7GtnbtGa55SJo729TBPK9uPGvZF8i5qU954LEztqMPlaROUGvCWvbFN5vj1O/eawZz2GcO6wfzM/TJvsEp/6S9e4V91oK9fYW2V1sOe9mxOj/36WOs016APhkXmEtdQBzjM+hD7kXn7zkHGOukrXNlneR03mvjoDn3rzV6RvI6NXY9mVf7HMz1nuE3kXuf+949Sv25dtdTyDVrN2dD/rR9RM+JqTd9fqBj4/co9A8fse+t79Sf05nrs8Y41UyftIGuO/vNa54frrMn2X99of2A9alX2tobRmpnXj1CHnOBfZz8Jy1N+qvxKmZzOodA/lxjZD1dN75q6Nrx1Ra0l97L9G1b4P5UV+pm5N5NseR0Rq0dtJnOA2RurukDttM5zxp7rvvBUFevOZ857I+6m+yDfsaBrDnp3roH3VfWskf2AlKnI3tB3pwnrrFaV8Zg3hz2qGFOzQ15MtYz/bl6LzT4aQvZG2Et/VObuuC0H8B1rjGyBiG3/c99vIqda8Zse4akFvNl/5Lspb2CKz0nprOWPSDXSQekX+6R9RiLa/QBdml7hedUX6D/uceiDoc+vE75ul+ME67bizyjXlsr2uy9/VVL7rNj8gOupzrBvjD0m/rPYB6NV/3oXPjl+yt9rCmHsZvUSQ59rRnQZl8he8s49QDSjoEOc2YO7jM/dvp0L075J+3AnL0iVvYi+wYdw/sc6ITuS/t2b5vODdjp035p37mAPug37Qnzmc8+ZoysSf1J9q+1MuxzkzbEn3QwrDHrzrr67LCWtviybv1ZDzzaX8HmVFPqZmQfp1gy9RWwt7dd53t508Oz5fsy7dHVoftu/CSty2vZz5flp7OfX8vyPP0HO3/gvvIP3RPknH4ULX+Tzzp3y8/iqz6fXsGe6Z/BtE/7/fR92Ydnv4zpzdZPir8z++Pz77KfL8tPZz+/luV5+Nzn818+67uAv5Uy7/K34e9kPsOXJfmqz6dXsA/PfgbTmdq/J78v+/DsF9L/6eNPevPth8XfZT9flp/Ofn4ty/P42Z9jf+wty/Id+MmfT/vw7OfA3495xva/Ovu+PPXwbFmWZVmWZVmWZVmWZVn+EvvwbFmWZVmWZVmWZVmWZVkO7MOzZVmWZVmWZVmWZVmWZTmwD8+WZVmWZVmWZVmWZVmW5cCff3j2lf9Pyr/7/3Ppj/pXOvf/qfayPM9HvR+/A/uPRSzLsizLsizL8p35tIdnPCzhocln889//vO//esVOdD0Ux6e8a9uUIuom9eP4u7HOvnfsqfveXj2l35kf9V75jvwin2eYnCef+q/YHP1fuyz4r+wlJ8ZHwE5X/F+/Evv62VZlmVZlmVZfh6f9vCMH6wf+aDnEaaHNl/5o+2Zh0j98OwzuHt49laeqbv5Sz+y9+HZ+/b5t52VZx6e/TT+0vt6WZZlWZZlWZafx5senvEghx86DH6w+V9ycO08wwdmOceQtue/lhB+JDqfPwrThx+MDHI8Ar790EZ9+V+o9Q/U1MI44QOutst+Zf7Wk74M+5FzDOz8L0uyZ5mHIflfobjWfXCeYb/9sY6ta9lr6wXsrEdb1xrtsq/mFOcZ2EH3h9E/uq01dZLL+No7WmOumRfw715M9U370rbEMXbrUXfv5SP60ZY9Sg1CHNfJIep2EEuIebdfqTfX0och1IFP6rEnWYMDWMfeXPYq90Tdpxj4Z23dTzUAttxn/Ox355j6DWnTvcl6GNYEqQ0b7FOfpD/DHFwbb8qFXua8z9r6PKTuBB9iCnn0yfkkczLAWrOnXWv7qbc1GCv3g3XsWOM6Y009XZZlWZZlWZZlSZ5+eMYPj/yxcfrxcfXjBvDJOe6N02tc5w89wS7v78A/fziDP7TM7Y9Gf3Tik1qmGIJd68HW2MA9MSBjkS/j4pP3xLafoE5/ILKeebhWt7YZj3vjYZu+wtxVL1KTtrnnqS8hTtq6B+Yhrj2CzKNtkr7Ytb/rvbdTD095WzOv3E+0Xu6zv66Tl2shR97nWYE7/djnfdOaia0O5tUMqVk/tZC/83Z90PVw7xk0hn5qsDbXE8+YNsBc6mbd+ynGpCHjcW+dvGY8+yDtO0H99sl83nc93a/MrW/2OemzAhm7c3lvvKk2c0P6JtioWY1XuM/2QLq+Pg/uhWjPa8e0j+rP9bs8y7Isy7Isy7IsE089POsfWDD9aOOHS85x7Q9W6B87oM+0JsznD7r84fYIrQP8MZVgY578EQZX+h6xTc2THunarmJPNeR6Xgs/Ht0jrjOXMO+PTDCOpKa2hdYsU93cMz/VkvbTOnmzFnKmvbW9J+/k2z0VbO0F17mX3cOkNahNJg1p0/bNaX2Km5rzWrhH73S2BJvc/7Sd+o0G7af16Yw1WePdnk7xcn3qS9bKtbkeBR90Qee3PzD1fNIrWbdc5ZriW9szudPWfptzwhrdZ5n2ipq067MEWXPaeq1erpmDuzzLsizLsizLsiwTTz0848eIP0KkfyxNNtznDzt+qOCXw3Ve+4cb+KPHH65w+kF3gtit7fRjSj1oSZ2O1CH9A88fij2sr/VQy2QHp9i8UkPaCuuspa107zK3tE3HSU1tC9Q2/Sid9gFf5t2PHtpP+0UO1+0Dr+gkprq47riMR/JOmlnHr2FOHfigg1fmUytMmgQ71uVKP7R9w/ppP3rvss/49Ply7z0TE9ikTgc+GV9S/7Q+nTHI2IyrGKzZf89ckrWmrRCPuGLOSReoIYf+XY+95LXPCbR9kr2Tq1zTnmrPmlpzTLk7TtbL2oR1Mq72Kmsih7VI1oSd1+oxHvOP5lmWZVmWZVmWZZl46uEZPzLyB5Q/svgxBPwA6R9k0D98sOsfhnJaM1fC/TM/eqbYj/xoO/0IbNo2fwxPpB6us3fEyfur2FMNuZ7Xkj88E+bU1DYdJzVN8VqzTPtgz6dakqtaWUvt5OaeeZjyyl3eydecE665h/gz1AW8Zs7WYE/kSj+0fXNan+KiTe15Le7tdLbktP8w9Tv1TeunM5Y13cXIWqd4uZ7XQjziNsx3rXkuJe87f/Zy6vmkV7Juuco1xdd+WjtxsiWOtZzI/mifZE3k6P7muv68Wifr3OOrjrs8y7Isy7Isy7IsE2/+L8/8EeIPJ+/7x1L+QBJ+qJx+nLGWP264J0bHxz/j8sNqyp8QS/1i3CR/TF1pbbCbfuCdfvCmntbGdeZNTWBfsx+ZJ/eqbYH1SVfqaJspp/Vix1rvxwQ5WNN32tusNZlqATRnj4itJtFXjc1V3uyLXMUiN/b2DzvuyaF2NHIvrZd7/eFOf9Y/wVrG5x4NxnU/IHvROoF77blOndri337iniepX032CrofkDr0uYrBmvuohuwn98ZLW2l7SR3S+VlP/9P+8uq1MfXt+mXqzVUu4vXepH3mvmKKA137CXMyuE7yPPCa69pnfHTgo258qDn1PZtnWZZlWZZlWZYFnnp45g8ihj8W/UHGDxDXXBfXeBXW094fL5BrOZ85+kcQWri/+rFGrNQAdz+mgBrNy8jaEnvSdK32rPWkXf/osz4Gmqcfp64zMu5kS3x1tD5JG+g4Wa+2GQudE9SNbe5n9815x3QOsj+sM2dOtaZ+cL9zpM5eM2/vFbRv4n5lXdx3jOwBWnmV1GqcK/3Eyj5NmIORWjpuxiF39hpy7yF9cz7zMYxjvqT12xt9iHW3n6xfxeh9RGv6p/a2BWzIOeWdIIY2xEIHvtD19PsrteFLrFOe1GMNXJ9yYWNPJO3VkiN7Ixkna72yTxt8QP2JNQv609c+ievOGzNj3OWxhmVZlmVZlmVZluSph2fLcqJ/nC/LsizLsizLsizLsvwG9uHZ8hL24dmyLMuyLMuyLMuyLL+RfXi2vIR9eLYsy7Isy7Isy7Isy29kH54ty7Isy7Isy7Isy7Isy4F9eLYsy7Isy7Isy7Isy7IsB/bh2bIsy7Isy7Isy7Isy7Ic2Idny7Isy7Isy7Isy7Isy3JgH54ty7Isy7Isy7Isy7Isy4F9eLYsy7Isy7Isy7Isy7IsB/bh2bIsy7Isy7Isy7Isy7Ic2Idny7Isy7Isy7Isy7Isy3JgH54ty7Isy7Isy7Isy7Isy4F9eLYsy7Isy7Isy7Isy7IsB/bh2bIsy7Isy7Isy7Isy7Ic2Idny7Isy7Isy7Isy7Isy3JgH54ty7Isy7Isy7Isy7Isy4F9eLYsy7Isy7Isy7Isy7IsB/bh2bIsy7Isy7Isy7Isy7Ic2Idny7Isy7Isy7Isy7Isy3JgH54ty7Isy7Isy7Isy7Isy4F9eLYsy7Isy7Isy7Isy7IsB/bh2bIsy7Isy7Isy7Isy7Ic2Idny7Isy7Isy7Isy7Isy3JgH54ty7Isy7Isy7Isy7Isy4F9eLYsy7Isy7Isy7Isy7IsB/bh2bIsy7Isy7Isy7Isy7Ic+M+HZ//+7//+v7nYsWPHjh07duzYsWPHjh07duzYsWPH/xv//u///r//f4rXa148j2RlAAAAAElFTkSuQmCC">
          <a:extLst>
            <a:ext uri="{FF2B5EF4-FFF2-40B4-BE49-F238E27FC236}">
              <a16:creationId xmlns:a16="http://schemas.microsoft.com/office/drawing/2014/main" id="{00000000-0008-0000-0000-000003340000}"/>
            </a:ext>
          </a:extLst>
        </xdr:cNvPr>
        <xdr:cNvSpPr>
          <a:spLocks noChangeAspect="1" noChangeArrowheads="1"/>
        </xdr:cNvSpPr>
      </xdr:nvSpPr>
      <xdr:spPr bwMode="auto">
        <a:xfrm>
          <a:off x="304800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6</xdr:row>
      <xdr:rowOff>0</xdr:rowOff>
    </xdr:from>
    <xdr:to>
      <xdr:col>5</xdr:col>
      <xdr:colOff>304800</xdr:colOff>
      <xdr:row>7</xdr:row>
      <xdr:rowOff>114300</xdr:rowOff>
    </xdr:to>
    <xdr:sp macro="" textlink="">
      <xdr:nvSpPr>
        <xdr:cNvPr id="13316" name="AutoShape 4" descr="data:image/png;charset=utf-8;base64,iVBORw0KGgoAAAANSUhEUgAABM8AAAN8CAYAAABP7o2bAAAAAXNSR0IArs4c6QAAAARnQU1BAACxjwv8YQUAAAAJcEhZcwAADsMAAA7DAcdvqGQAAP+lSURBVHhe7P3rrXNNc10NKxcFo1gUgWNQJErCgA0oDv34IvGHoVfDmpquXovcm/tcA2hwdXcdZlU3yX1Tj339w//6X//r//c//+f//D87duzYsWPHjh07duzYsWPHjh07duz4r8HvZv/Aw7Isy7Isy7Isy7Isy7Is/x1+N9sfz5ZlWZZlWZZlWZZlWZZlYH88W5ZlWZZlWZZlWZZlWZYD++PZsizLsizLsizLsizLshzYH8+WZVmWZVmWZVmWZVmW5cD+eLYsy7Isy7Isy7Isy7IsB/bHs2VZlmVZlmVZlmVZlmU5sD+eLcuyLMuyLMuyLMuyLMuBH//j2T//8z//n3/4h3/4P//2b//2nysfx7//+7//Ry7GP/3TP/3n6ufxj//4j/+RGx3vgV59VQ0fyVefz/IcnNEr7rPk++PZO/6q99bytl6+p//4MSaIxx7xl8fxvfkZ36uNZ8b4DZ/j//qv//oftfC3yqO85zv6X/7lX/7Dl9fvCNoeeZ/TL2ugH/sefoxXf6/+1r8Xr7j7/Psrfy+89+w/8u743358vn405GF8BN6lR+mefmYf5C6n759Xvj/8Hv3MOp+Bmt+rDf+PeK803KH8PuX59Fn3Frwfr4z53XjqxzPftI7Gy8149AJg+54/ip45JP+ofOsF/4gPhITYp4HmV31he4707rtATWh6zwfH3fk8+yX13fno+/jRvFp/vj+eveN9N37bXfkops/ft3xOvaff+J180cDeez5XvjPURu/ew/S9+JWfLT/5c226b/5d9Mz37Xu+o9/7dw65pzuFlvf+IGddj4AGayDvZ76HqfUtvf8OvPr945l9Zv8/mrseuZ/fa8l7vq9+Es+ePbb52aH/R7yXiHl1Rlfo++hnJLaMj+DZu9Q9fbaWV3DX+1d/BoExE3t3ql2f935vAbGu3gdZL7o8n2fA5xVa78jvU/9mUftdnY/wke/778JTP55xQWnI6cKyTtPZe7T5xnsrd2/ihAsz6X4U637lB8KEF697+Fn5vwLfwO950971x/3fgu+1n3ofXq3/le+P33ZXPorp8/ezP6fI9VfPirrp93t47/fiq/ns+/NK0Iz2/B7z76af8odk/mGdcC6P/J11Bb149Ds+78Bn/UeFoPG7vB+e5dXfq6e/R38ydz1y/733/afz7Nlj+97vo8/Av1sefY9jy/gI/L57K8/W8hm8+jNo+l4F16bvVvpBb1/xvXWH75P3gtbPOMf8PkX7R7xn7f1v5U0/ntF4mpIX2cvjH+K555vbga1vhhy+AYzV69B+xsZn2ldHa2D4xsZmWk9yn6Eme+LIunmmT+amN+pLu8b624ZYrGct6hBtHBMdX52enXvZS/ZF+6z9pNWRZB7s+rwZvrGbjuu55xqj+9L76j3dF7DOR/vCM/tp/+j55B1Jv75f9qXjMJ/uFs+ssWefU5+cdDV9Vlmfc2thqBfS117xjLYmNWY9V+dlDVmr+7yyf7qz6et+2jHcF30msgeM7APzqz4ld7pBbQ412kNfsTNO3yt8Mo7vKzideedlgH3J+vQB59oRP/tvPjS6rt2E+1M/PU/iSNfe/bRf7dd9yD1zp03uQ+rLnJmPgT646oN15SC+PhkT2t78qcmRd4F4khpy70rniVOsXGOgL3kklzaOjOFcX2yplXn2jLXsGfuJ/XFg23kZxPS+da/xAfP6Smxj8Qz6Zo7WJBkPsCOO64zua8KevmIveGVPXcIe2sB6GeQmHmvAc+ZO24xhnUIcY0D237pO4Ju29i37wWA9z9zR59TrQE2uYyfpg2aGNSZ5rozskfNTjvSlBnuT+qT1gDU7h4xhfNayl1lHruc59fle6VZb5sw+mEPSv22dTz1LrQzmjfWnf/bHGNlj7Ry5d9UHyL3sX2pt/WLf9OMZ3dagb2qwV8+cvWRPGNgYJwd2k3/3onNTX9rkfqKOrjv1dZ+lfclJHntpLHFNugbz2AfmxHPfPNC19XkmWYt6uqdZi7Hy7jFnXZg7cl0txrOmtCc3ZE5QE4MY1q6Ovh9qh/RlTNizPE/9rLthT5vsh9oY6UdNxGfN/dafcbRheN5gTunasfUsG/a7l4l9dwgxU7v9Sr34mhc7zy61d52sG8uR4Os6tgz0g1pTw2/izT+edWNybiNz3Yayzlx4zguCXc7b38sBecl4Nrd4sHlJcg5eDmjtjbmt2X4QF9SDZrDWrOcuBxinbcxvvqvewClPx1enuo2r7q5Te/ftq/usq6l7om2eCc+P9KXrU4fn4b7zpv07p1q7zkf7YnzjaW+tnX+yzX383Af1WF/Pux5IG+tjqAmudCX4Wzuo2bPu2K2P5+5d7ot12Pe+I9J3yTqyVutQS8Y8+eZc1OtZG994Sfelc/Gc8+5T4p59M5Y62he7ts1962CAdTDyHI3Rdeqv9q4V7J0a24ZnRvZOnzw758CzmhptuyfEwT991a9t12fPrI85z21nXHKBNTrvPN0D5jx3Pu0e7UPP08eYapWpxpxD9hA8H8l794jO5CoWuO88mepzDu57TthMtu6D+V3zDNRvDM9y0qsta+xhI/ozoG3sP8OY1qGNmpy3psR47tlP58bybBvse4982Q+fofeIbR1qcY5+bMA9YZ71+QwdI/fInfOEvTxr4uRcWFeXvU/wyZqZG6f3eEZr14ddxwXydWzsPAOeGeqjVub2g2f97X/uC3PW1Y0+7F3PHmYO+8FoTWCd7rUW9qHteD7pNqdaAVvWoPf15xV4znn3rOeN+/ZE7daiFv15thZIrWgwDnTuyddXY8BpXW2n2rW3V3m/0MDzSZ99dh9fewDsqQt63v5oYm6MPkdzO+/aEus41Z11NO1rj9TlPvqAZwbgYz2Qeexn+uZ5db+tz/3E3qQm1lw3RtZiPH1YY44N8Oz5qMU968jzM7Y9dC9zQvqZU7+uuevCT1/21JNYF/tCHvyMr0YgBgN7YwPPGZ+5NfCcOdCrrbkk9Xc9vFqr2syhrfPEvc6jLTGNCzybk2ds1Q5Xc57tFzUaZ6ozbdnLOtkT4uTc/anW38CbfzzzoG2k614WD5nnPAxj2NDeb/IAzOmFBg8sL4mYqw/b3BPsn/Swzn5eJOZJrk0X+hGsM98o0Pkf7Y320vFbp3HtW8du+z7zpPemnsFVDOizhF7r/jSdO/sn2DDg2b50/txvW8jz8fnqbmqjHvWZb+ph2qgh9+90XdH945khqXc6v9YvaspYE1fn37Wai3W48s15wty7Ye3GE/xZzx73Gs8M6XNNWnfGmnKlLp+tEazb8zaGdUHWPmljbs5pv3upjtM9gfQhFs9ZV2pqOl6ebdc3xcm1Ux7PwZog1+yDNVqDfeZZDUnn0w/tj/Sh404+Td/9Ph+wNuK1PeTaIzrlLhbom72WKVfewbv7yjMjyVrBfqjHnMT2PmV+7bGb9q3PuwDMPbfOB+Y0jnURC1JT0/G6n+4bK1H/NNRibmE9c011CM+s9TMQx3p49Tlj+Jx3I20T+56kVmnN+Hk2YE8ypz7TnrCePe64J4ibvjwzhFqZ0wtrTP3UyFprsncZC6zB84WMoV/upwaf+wxah3mwu9NtzoxJ71iDzC/M1cizttD2ra1xX3u1G18trPd5wbQmqWXqA0z1S/YBOhfPud+1pH3XBdkbdeR+0lp4zjve/m0PudZaT/0B+3iqe7oj0r5q8D7c9TTJPPYze5D97Lgw9QSsPWNB9zRr6fNMbcbLXqotn7NfrnX/M+dV3KuarYs9xnROknUIa9ZJLOPbHyC3NuxnL+2VMXlOjfhZU8bhuc8k86OL4bN+cqoVf3ULccmXNUnq1S5JTbyquWOlXdbZ/YG0zfyQOYA5Nq3rt/DmH8+ARtlMm9xvXp6nYdN5zoYDvpO9h25+4Jk1D9h5Dg+PV+bmBmPmaD3COvvUmPMk16wjL98jqKnfdJ3fenid6nBoLx2/dWZcuLP3zO2b9yGHvlPPoO9NY0w1Qa91f5rObZ09rOPZvnT+3Pd5Gth7b/NugjFzqEd95pt6mDatF+50NcbLoWbnkjVN59f6kz4bba7e39n/rtVc9k49xIM+O+eJuYnBPqPBH5vsca/xnLFPZw+t21jk9nka2Pd9ha4744m1szf1m2Et2RNJf2gdxkjSh1g8Zw87ZtLxssauzzhJrk374Dlk/lzrM+waeFZDYr4e9OqRPvCccScfmM7R8/B88v5ZG/Hsp/aQa8+c110sOPnClCt7P9XJ0N55krWC/VBP5kSTMXpg537qsz60iT7Q+aDrvLtfScfrfk75hLh5n4Q8aW88dYC1syb4qDFtfc6R/UGDtWYMnltf2ibE6/6QJ/VNNqylFs8vh72Y9ID12XPouAkaOoc1ORdiuK829YCxMrdgZzxtPLfsQ8awltxPDUAPmKedMXrge6fbnNkvc4D5e5jbubTezDXhvnfFHnnWamHdnhobei374yD21AeY6pfsA3QunnO/a9GeV+uyb5C9UYf72vcQnu0RtH9rh1xrrfZn6kOfKc/Ggd5Pek8N1AfZI+CZIdrnQLP9yR5kTX1WMPVE1OmA7ulVLTyrhX3j9IDuvaQduSBzGtdegbHQYM091GU9juyNmC+1kcOc7KuNuMZgLW0yT8ZTQ5JxMlc+g2fu3Uk/ntN2yiNZg2BLLGLwnMMcnV+y9tTEGjVA+2Zt2OOXYEsN1pE5Wz/+2GT9v4l3/XjGK3OGTfYwPJzcm+h9L4mX2jm5PbA8IDWwpz5eoQ8vYwlztQLzk17W2ffCOE9yjbg8W8ujWGfqgs5vPbxOvTnR8VtnxoU7+zxzn9XR92HqGbRd02cJvdb9aTq3deZ9SLrOu750fvfpRT5PeI9Ti2vGc64e9bk/9TBtWi/c6Uqs3/zdP54ZkjX1WUHrn9CPWD6br2Nm/7tWc6k940KfXd8VMKZ7U8+mM+g1nhmSfWpad8aaciWeT/a86zYGNUn2Qm3mb6b97mXr4JmRpI99zro6ZtLx8l50fcZJcm3aB88h8+dan2HXwLMaklM+eKQPHXfysR9qy/6A5+M+WBvx2h5y7ZnzuosFJ1+YcuUdvLuv7DGSrBXsh3oyJ5p8npj2rQ9twpwBnQ+6zrv7lXS87ueUT1ibYmKfPSUmWrA1jpry3LCzbu19Zu9ExsHfHDynPnOmNsEue+45ZB8mDfjZZzj1BE575kqYW0fCWtbgXA08Z6y8C+bJuOhhLc+h0Y9Y2PGcdWQMe5z7aui+68f6lY473ebM8/Mewym/sKctZM/gShtkHdA9UgvrfV6Qa+Y2V2qf+gBT/ZJ9gM7Pc+53Ldrz2nVB9kYdWXe+Z1oLz7k/+ac95FprtT9TH/pMeTYO9H7Se2rwjLJHwDMD9J3O035mD7KmPiuYetKknu5p16Kt67wC+8aY6N432aPMOcU1FrbqyZonpt5J9lhyTg5y+irEMq/7E9ikn1p4BeKYi+eMY32Sfjxn3dQx1QfkT1vPmVj4eY4NdlNMe0HM3CeO+tuX5+xp5lQPEDNrBubZF21y7Tfxrh/PbGaueem8iKwz90AaDot9aXviMPdS8ax95ueZQ0pbY3l4fZit1XjTRQS1+sbofB1f7Vl755xQR9uc8puve3mi47fOjnuyd5722nof7EnbZs98Zv3Ue+j9rrf706jb/buz0P7Rvpjf2r1/1td6k7aF1qu/evRxDswZQCznxGi9cqUr6Xzqy/PLOFmTvSYXtLaE+PiCfsz77hjf87COqVa1qt385klf6N6LdhmraV91aq+/uG9dibGso+/gSSe0LXTd+DH3XGDqo/aNOVJ797J18MxIppzWDB0zMZ7x7Qlxur7Waz/0nfYdadd96TPsGtxnHYjDc+dLOgZ0H5zL5NM51GItXRtkD4FnewiZ9xGdyVUsuPI1FyO16e/+6b6mrXSt9st+dH3aT/qAvazP/qYm5gzofNA57+5X0vG6n1M+IV6v45f+gB1xs07t7KN9yntnD+zJhLUJOYyBNnOa7xSHXPbHmPo6z5qEdfNB5mzspTAnZsfHn7m9STxb97pvPDMk74I9UJ99ZXRtxLf/+jnXBzqGtTDU6ByI4br9YG4c1po73b1vXAaoSf1N2kL2LOfqbjwD74/5rcXzTK3aAnO1Gws70Dd7qS0YRztx3Xj4m5thbc4l7aFrSfvT2ZubZ7VmbmnN7W9utZpPLa3V/emc+0x5ZkjvJ72nbs/oqkdqnM7TntgjyJpO/WA0aDO/fsw7RteS58LAXpintqR7D6xZp3mYZ86umTXm2rqv3ib18Dzps09dI69gT3INck5+dE+wnnvEU0fnyjjWam3qEGJ4htZw0pBxAF9teT31j7jTHtqIQdw8U9bsY/pOdaod8NHWOrWd8livuX4b7/rxDLppHkAeJs+s5RBjMoybdvp6AB6aQ3/zq4ehb16A3EerB+zAB5sJfb0wgOb0z1zmzws19aexxrbp/GrPnMxzTHk6fuvsuCf7rD3vRK6jmZE6cj/XzcvImsTe5Uim80msg2HeXHOY2zof7Yv5s76uw3WHvvrkB03X23pyn9yQ7yfW1Ixt6030cUw20Da8qtl16ZqutDXG1lbsMUMbe+zeVKu29k4taIT0Bf0zBqg5NU2kToZ5wTWZzl7UnXdKzdK51KZW+wNdt3co6zGevchzc6TWXIf2bx1pK+kz3dOOmbBOPfaKob6pvuwlI/sDuT+dvSPPQR/zTjWkvsk3x6N9yLMhzuQD+rnHa9ad+8TWxntrH3PIs+d1FQuufDNXa5ar++o86Vr7vl7V52AueU94Vk+eufvQ+aBzPnK/pON1P6d8gq05hHnWB8awZ5J3WT/zdmz77rA/xLYu70qeb/qQf+oB6Mswtzk6d9ZnDbnGc9pn73Iv1zOH53VCO4Z+9sp16bvAqzZo8WyyZ5Kasr6rGGpPG/cg+8zIHhgnh3cm46FLbcZNX/asW1oPgzVwLt2z1Jx9EPJlHxjeHWCPNbXaI0fG7P5Yp33ofdch1yftrue+69L5rMlz0p9xOntitK3rvEru06/2B8/CoQ5orcbL3kufqfGk95Pe6/PsHvHMgKvzdC/Pv2sytr5qmVCXttA9nerUL3VAa2fgD60TzOUwR+fkVRty5h2CjsOwt9kPhj6J8fVh3rWxrx4wp0y1Wyux0pc89rdzZS3YYJu16AfqZtAzRuYRYpLDvmqfuO4wjhoa6804rtnj9O06sbM/oH7BVy3da7CWjPGbeOrHs2UB3zS/9U3xVvjgoS/Th//yO/DLsL/YPop9ry3Lf+Efabwvlq+D77rpD/ZleSt+1+3fT8uyJP7os9/7j8P3c/4Y9tn438O/lf3xbHma/Q/6mf3x7Pfz2Xd/32vL8l/sj2dfz1f/Ub78Tvyu27+flmVp/HxY7vHHxq/67wb/Tvus/5HBV7A/ni1Ps/9BP7M/nv1u/EJifBb7XluW/2J/PPta7P9+Hi2vZn88W5blhP+vPqb/Z4/Lf4f/Fv3KH65++/+TTdgfz5ZlWZZlWZZlWZZlWZblwP54tizLsizLsizLsizLsiwH9sezZVmWZVmWZVmWZVmWZTmwP54ty7Isy7Isy7Isy7Isy4H98WxZlmVZlmVZlmVZlmVZDnyLH8/8lxl+47+iwb8gxD/t/pfxX+haXoP/qiev4L9C81vfQ49C7fbku9LvBfTuvx70tfD981P/Se2fcOd/Kz/53vwG+LvqI//V1f275ev5qO/H7/S9u5/hy7IsP4s3/XjmHxWMZ38Y4oui/b7bj2f8U9noecUfZl/x45n6czyqAbv2fe9/IHzUH6HdW+/WR/9T597XHI/0CK3TnXrmD7npD60r/8ke3nsvqZlzfQ+eV/fkpHkCO3t/8jNPw1r34GTbTO+TR/r5mT+etb5n3sfYv/d8k7f26zM+P+nLM735aJ7R88x75Y7pjJ7pi++dHB91t18B+vqOP9PPj7o35M8eTt8ZH8HUj4+ia8ye+/fL3d3hvn5kb/qzOpneK89owTZ9P6vvH4XneToz63Wf980j7zNsPuIz5Cqu9++RvyOJ8UgdV7wixrIsy/J5vOnHM/9w4AP/2Q99vijwzf8g4ov06ov3s0Gbmt77Qwx/NGStn0F/+Tt/pL9o7T8C33LOydUfoe8he2uOz/gj9K3/0TT1Fujto3d/inFV9+kPs/fey1f0Wm19N0+a77jya73el7Z/9GxPZ3mHeYX8Wfsr6ZqZP3rm7fte3tqv997TR3jr+/mjeEbPW98rE9MZEfvR+K3Fu/7Ke/RKJm3P9POj7g358zOB+Wfcz888q66Re/fs58NbP1Mexfs78Z7c1N6+pzw/BWvitbGP7D/7Wd735FVcxe2/n6945vPixCtiLMuyLJ/Hm34844PeL8L+g4s/8nLNL07Wtc/Bvj6+MvrLpH3zj0n1MNjjy8i8DmGP+dUXI/Hwn77s2TNGx4bcU5MxeEV36nRdH4basM06scu+nL7kp/WOdYIc6GvIax1gDYzURE3skYs9fDyL7g24l2CXMU8Qg/jWaz+FPfNlDnJaD+v2JfUxuq/yaC8b8p16q/aOnWfJeurrOaM59dLeSca6Os//8T/+x/+1c/heybWs4YTa0NE5c+4dcdgryDpOtULXy7M15Tnjn/FP4E/MJs9LyGM/+r53PjU55HRnr8AOP2nNUy715zCGuR1ZI3Pq4HU6g1O/7uhzS8ijluwHz/jkfvbBM2Bgg73+U5+1T1IXdTPH1risZR7jP0LqEeMwsr/kSb2M7BdxrnqRYDedkfHvUEvCnHUhvjraFjv3Uud0BzIue+mX9/KKzCFdQ78fUkef00k/MM/9rj3pnrWmzqOmtgP2PFNsJw1X7/lTLnjmbjV3NXasvDf23NqYu5cxwXVGascva/POZC3Y8zph7mexX1dkPYzsg33LffEcc781tu9VTxiPvpdSV98B7wnxzdf9w2fKe1UvEOe01zGJI8adsI+P1E6MPs/JXy2iJgY1GCN7JFdal2VZls/n6R/P/BLgw9wvCf+YAb/4/QLVXhv8/MIQffwybRu/IP0C6X2+XNIfWPMLCQ2d//TFmF9y2BpDzCXkNLb9sPa7OkAbyZydn1zM1d77oo6sEY3qvAKN2UfB1/V8hoxtPdYMfQcgbagBPyF2+p/QDv+2J17mw9b5pIe1rinnCXvp+yhonGJm/R27z3KKwb53rjndEWLYM16zf9nP6TzhKid7eZ4nUlvmyHXrN1f3I+s41QrY5B5+xGRNrcZ+BOJNZ9n6IM+UnJkj87fGzKHfM/cO+zyjjHeVC9oXjam7e81ezpuO/yj44Nuwrj577pwe5bxrZc+eY8O8zyf77FqSuuxNz83Z+u4gd+bP2EBue9m51er9u+tFwp5xE2JM603fCbWlloyTdbbu7Hlrzj1zSGu4Aj/7Iu2PDWuSPo/qB54zLs95pgl7mTM18Zx5eGWuPc9ZU8a609C+d7moPX2u7laTuoC5vYSMy3reG57RQr7Uo14hpto9D+fEyDl0HvwzXkLutH0UfLLOhr3sYZ9Ba8p42LCXuph3f4ylvfv45X734wp0EQefrM8cvBLL+5b908bz5tUYV/WaT3KvY6YOUO9E215BjDwvyVoBXWpLnUAuY3Q87+2yLMvyfXj6xzM+9PPDvL/c3M8vQuZ+WfDlwLy/WFjzy6x9eO4vqFxTQ37ZMWeo41HIaV7oGOTKL12e/SNg+oMqv0Tv9iVzZl3kxtb86Gxf6C9/+/lILyaNkOsdy/iAtj6r3JeMl8+t/Qp8sH3EPnNMepqpDvG+5nhELxraz5Fnmvev+5F1CPunsyVu5slBrInUcOoD/lNO/FrfiYytTp9dn+plrvZ8PmmF7KPPkPGnXCewJUYO8vd5Qfaz7x568etnyFiP3NkGe8/IWI/kgvSF7LOkTds3p37dMeWdyHqy32BtgE3fkavzgWnt6t51LwH7R+qF1DPpTT3TPnPPImNB9qKhnun+n9YbtBDb0bpYyzuSdbROwJ+Yap5qmu5H5zmB3TTUPfU2c5+eRf1A3NSE5raX9AN8rXGq96Qj+wt3Gnr/mVxwdbcaasTWkfVCasnnBG19L7HN912ScR65NzyzNoEvezkmjc2UN5ni5H3ou8GzPbD/WT/nY7678+x9dJDvEdTVGog3xedV3fncXNXb3MVkbv6Om0x9PEGMqUe97rlOsU+2kOezLMuyfA+e/vGMD/b8UuLLiDW/iPigzw9/Xpn7BYAdc7/EQB9j6GMenvsLKtd4ZZ5fSMZwGPsObNUOaMh6yZWxeFYHNfUXXX5h85qxgHnqdKiBfXIwJzavxiBvahW/oKd4d0wagdyud2wHZD+E3O4LdsbLPyhO+Sews+edE9hPfcad9ID30DHFBOwYz3KqjTzeqY6dvYEpBvun853OA+ydYJO1q+HkP+W0r2q9o2Ojiby5jsbU5VB71nHSKuxhw7CHeRdYY+8RpnOAPi/IM+27pyafrS8HsdrvETpO1naVC3jO86XWtk2bfJ449esOfDzfxD7nsL7sN+SZ5NnL1fnAtJa6iJn3LvPJqY6J1DPp7XoyN+SdylgwaZPTGeE/rTethTxZM/NpADmmPevI/rHuXWO9fXL/iskua+C54zLsZ/b2Tj/PmevUayB/xsge4mNMyVh5V1Mf3Gno/btcHf/qbjV5R4mpZkktp5itH9LPXuRwDz/8E/Yzj/4TU+5HmPImrQHSJ/sGPHtfp/7nGRHn6jxb21X9TerKOPhPPc+8POc9Sq7qBWKQw5Exc91h/o6bTH080XoSYlB72hg76Rh5ZsZYlmVZvg9P/XjGhzwf5tPwS4sPfeZ+4PsF7JeBMfwSA33YA32MyXN/QeUar8ynLzu/rNp/4qo+YxNHncCzsfMPAmFurXf7E/rwal71nGqy5qkfd0wagVzqJPbpCz37IZ5n0nmskdfs7xX6ADkzHncq55nvpCd1T3UIsb3Pz9A1C3msGZuM3Wc5xXj2PIAYxPI5c2Z9J/8pJ3bGfISO7bkQw/Wp3iTruDozwM7aUqe1ZJ/vuNLVcbKffffQ69nnc9N+j2BdE1e5oH2zzxNXueCqX1ec8pIv9Wc92W/I9xA2fUeuzgf0T67uXeaTu/4lqWfSmxqn/Ud70ZzOiHiPaG8tzLNvPJ/uSOtsjI1/5nimr82kJ2voeprUfKe/c516DeQk98RUb+fWn9fMeaeh9+9ydd6ru9V0jcwzV2ppXTL1UFu1pF/Op9ranmfWJqbcj4AftZ5oDZC96r55zjD1P8/o7jx7/6r+JnXxil9qg4yf/cvn5qpedKffozGh4ybP3OOuMbG3DOueYncM+87rKfayLMvydTz14xlfRtOXCh/wrvMlwbNfFu75Be0Xg3PgmTW/zLTxy8991sEc2md+yS8dnp3j07ZCvtQl2Gc95oX84ssvPehe8Npf6Oo5gU728VOzOietoM9UI+CX/UkmjczTHv+2keyHTGfOPPtIXvy6F1e5WLe3gK9z/DIfsY2jnqTr5vnUo46dsH7ym3oL2NuLvg/YM/cspxjse+ea6TyAGPYqn4F41nfyT82A/2Rnr6e7OMUmL/aue5dP9aX2k1ZRCzYZzzNrX2J3r2U6ByGOmsxpP50Ltvbx1ENoP8lczVXfrnJB6gKep/xylQvu+mV/mjzfJPPZG/USK+Pl56HP2lrX6Xxk8lEX8+xl5pOs46732Kb+zAW537khz+6qFw05+oyYZ3xinbRPWrJv+HZ8se+TLmGf+NkLYrN+onuZ4Nd3tmtI/U329k5/55p6LeQ/5bRe83ieGdszms7iSkPnvcuV9YP72l/1vnOhJfVmHuKkTp7JMfVQv9ZiLRkz7xF0HuwZE1fn131r2Ou+WLtnJ8aS6Yy075ohz6h1aX/qCeuZm/1HzxM/Rq5l/OyfedTBq3mu6s3agHVjdm1Nx03UY5/Qynwi9TTuZSxgTd3q7Biu5Xksy7Is34OHfzzzQ94vp8QvFz/o/cJg8AXCa37JEcN9vyi1Bb+8Mlf6pC1MX1BqcrinnrQF6+t1QJ9fbrxmbp7dg8yLH8O+8HrVvxwJ8accpz8MrmqBrKeZtGDf9HlYV/cD0Mlaxu6Yau514k75gT1iivfGvpjLuGrUrkFj2p96xJ52DmNf+aFVuwT7vFPYGLfv6xSD/dNdmM4DiGHv7L2DGhhw8s+zxB+bjKGP+idOsbHPGj2vHNabdZziJey3jRqNI8TuXst0DpJ6yYWt/ey7xz75pe+WWttPWEv/hD37NHHKBX2+veYQnq9yXfWLvPanwadzksczY+CPnX0gVsbzfltH+uJ3dT7SPtjj5172rvOBeQBf5g1r5khf4zmyts4NzB/tRTKdb/oC884nkxZi5lrWyMg+ZI8dqZPcvQaTbiG3fW+w6zt7Osscp95e6ec5c6FpugNAfnNMdL1dg3e4677TkHHVfZWr67dX+l71fqoRX9c6F/ZqMGbrh/RL7dgRwz3mkzbtjcPrRMZ2EB+8B/ZhIuthZK1oy72k+8azebv/0GfUujtv9qTrJ8/UM2hd5kkyPq/MxZ455KpeSB/qzJjqz2G9HRfSfurZROtuX+apCTwnB3mzJiAGe1d3aFmWZfkanvpfni3LR8IfC/kHzfTH4PKz6D/Il9fR/yGx/Az8D6blY/E/hv8afm9+5R37q73/rex5vg2+n9/y9w8++92+LMvyPdkfz5ZvwfTHGf/Xt/3h5efCme4fgB8Hvf3K/0BenofPs/xfJiwfBz/c9/+65C/wHX5U/6u9/63seT7Pe/6Pv/t/dFyWZfm+7I9ny7eA/6DkD4ZlWZZlWd4G36P7A+2yfC1v/V+PfYf/5eiyLMtyZn88W5ZlWZZlWZZlWZZlWZYD++PZsizLsizLsizLsizLshzYH8+WZVmWZVmWZVmWZVmW5cD+eLYsy7Isy7Isy7Isy7IsB/bHs2VZlmVZlmVZlmVZlmU5sD+eLcuyLMuyLMuyLMuyLMuB/fFsWZZlWZZlWZZlWZZlWQ7sj2fLsizLsizLsizLsizLcmB/PFuWZVmWZVmWZVmWZVmWA/vj2bIsy7Isy7Isy7Isy7Ic2B/PlmVZlmVZlmVZlmVZluXA/ni2LMuyLMuyLMuyLMuyLAf2x7NlWZZlWZZlWZZlWZZlObA/ni3LsizLsizLsizLsizLgf3xbFmWZVmWZVmWZVmWZVkO7I9ny7Isy7Isy7Isy7Isy3JgfzxblmVZlmVZlmVZlmVZlgP749myLMuyLMuyLMuyLMuyHNgfz5ZlWZZlWZZlWZZlWZblwP54tizLsizLsizLsizLsiwH9sezZVmWZVmWZVmWZVmWZTmwP54ty7Isy7Isy7Isy7Isy4H98WxZlmVZlmVZlmVZlmVZDrzsx7N/+7d/+z//8A//8H/+6Z/+6T9X/l/++Z//+T9s/vVf//U/Vz6Gf/zHf/zwHD8Vz4Dx7//+7/+5unwnfC+9in0/fB30nf5/Bryf9339O+B71M/pn85+/vx/cKaP9AGb/Dtq39OPQc/+5V/+5T9n74e/lRh/gVf/zfFT+cufVR913997t3hPX/135WfzEX2ixu/6WdPfR2/ls77HeA9z5+Aj+rrfxws8/OMZbyAuzWn4AelF7TnwzNp7v5zMOQ0u9au+ANH7Wf/h+wjv/RKiN/Zo4rt9Sb0Hzv87nd0zvPecm3w/PHOnuQ+p49X/cfIboV9+ccNb7uFbP3ceeX+/8l59F17xfpl691Wf/69+/38m03dIfv48gmfxlu9wcr/nO6zvAKDjFd+LxM7PhhPcOwZ89l34yX8DoPuV3095Dj+du3t0t/9Vn4WfzaOfVVO/3vvZc+I9vX/0Mwc+6r6/5TMMe9/Ln/2ZRL6798Kr+0S+/N5Rw6lu7ij7r3hPGqu/94Ra8yyuenOCO/AZnx/+7WAt+Z1wV+ejZD+Wv8ub/pdnXB4u4dWXjB+Y+SHziN8z9BtFHv0C/Gm85UsoufPnA+Ezv6Q+Es7/Mz6sP4L3nnPzqvdDfhEtM5wb5yefeQ9Pn4e/nVe8X75T737yZ9f0HfJTvo9P9+gVfyx7vx6B/tkvXj/zO/kn/4fBq7+f6EX+/fqTufuMfPXfHD+VRz+rfkq/0IjWR/io+/7eXk3fKV/Jq/s0fd8Tn5pPfWOd/Y84r+YV39+fdYbctewlz4/e/0fpHMvf5GU/nvkByRuEdZ5zsDb5cQnTTox39eFw+g8e3+xTXDC2I/Uk+YY3V8ZVm/N8Q2GHLzHaXlxn9B992Rf2uh7GRNdmzvbvDzLPZtrP9awBXcyxdZ/8mSvroqbWl2d3dS59ppL25uI11z0XYwjP7gG25nDdc3dkPU32MONSF/PUlX0E9t3TbqJ7xBxa59Q7IPbVnc5zz/6kPgZxMq6wp6ak9XUe5tm/U5+1fbSXV3mIMZ0Nz6k3Y0DqZEDXxyC2Pez4QizmasaHuTnvziiZbIkrapGrM4HU/Khf95iR9YK19t7UV5jOCFvIWh0w9RXQpp262XPNQY34Z23vrTtp3dpmjQzrTKipNaNNeo9cgm/mBnS3Hsha7B90H9Se9gz70zkZYiz39eHZnH2Wuddga8+wwSd76t4EGvJMRf32NcHe+qe+mA9/4siph8A8a0/NWQu5GVe90JZn8pPXOnK0HoZx255axHNjZO9ynbzkTz/pvGlDvIzDwF46NyP7mLCXtoCtz8J+9z59U1+eBUNac57PVK8aeM47At49yTNlCDmwTU3YQuthNJ5x2mZvulddR/cxe9Z7qTHrbZ1gnjx3zwXwIX72hbW8s9oCtuQX7aT7PdXROhmQuiA1MHIPDcwzfuZNsvf2IzW4N8E+OgAfbMmrb/ai9addnhPxTndN2HdPu4np/QB5Dll/nw/gZ42pmSHdN+NNNWLjM+Q5so5P1mtMh1pgit90PMCWunnNeKA9I8/vpINX47mXfvQi58RNO159/xEn+49v206oNe2zLp5dZ5iDvKmdOK1XXzAHeOZqTz/iM89asy59HfhhK6yl/uXv8SE/nuU8L1z78aZgLnf+Tb85pOP6JgF9vPinGDC9EXuevr7JgRrZ67xZu37W6jz1Arag3Qn3rQ2Yq+nOP+uVrAmYWwPrxOu5MboufHNOjdZmf9TuvH0T1tzvXGgytjBXK7QN/u3DWvowz/4KtXefnKvtdAdZz77jy/5E1yBpz37O0wdNfYczN3Ntec1+YJc1ZixoezGPcQE7+8E6+90vzzLRtntpbPS4B6m580CfjXOGZHx8s8buAbaeK9zVRt72yZh3Z5RMtt1ntXffYDoTQRNrj/qd6kWbtqAe7H2G7IEx9FODPXM/wTZtgLXUzb5zY6oTpnN4a92Jtu51bF6zFw176Y8G7Y1l3c611TehxrRxbi19NuxlH5ibL3smnZP9Psv2yZh9lq0nwdbYnkHnMk6DnTVL9i+fT3v2xdzOidu61OEcjCP0JWPkHvFynrCXPSLO1LPpLHgVcucac+P0HnFY63V1Z1xhXfQTtHV87wlr7NlDffv8gL2pdmyNJxnT/nYOcpu/a/IsXc+zBXSo0RhqmHQyZx3wy/3Ub54+S7W3jqb9gblaM5ex1QXo0pfX3EtbXlMHcVkzv31jjT1zuQ7EN5fx1OncPnUfqEFb6L5kv6/qmPqZutw3LzA3N68ZT90T2HbvnUPGadhTgznUoEZ7m/qx0Q7oS/tp2z1mPfXhy/5En4fkObBvvI6NjWeNnc+QflPfrKPJmICNWrr27mHGPMVvslbBD//uT8bEjzlgk7mydvfUTK60NRdgk7Xz7NweWivxs5/Y5Txhr/Noqx7jZv/dUzvwfJrzar/IZRzo/My15bXr9EzwyTlgm/Pl7/FlP55d7fsmuqPfzNIXm2d15YeKMPdNlKTtlKvzYG89rOcbF9jLehNi05NTTWDPTkzxs4Y7/+7NZJ82j9jTA9Z9zn5lrR0LmLMO7TtBLHNN/e8YbZP+MMW4OsMk7aa+UJtaOu9kL+i5y993KOvOPrcdENued/15HtD+vS+ZUzL21Gfm2ROZbO31VM9dnqnXzDN39gR/4kjnbN+72tSeZL+mmlJPMtme6r87k484y0mfYIOvpO10RmjQftqf+tpkjZO2rPU9dTeZV1LvFCu56tWkM/O1L7SejmF8mLSl9il/5+RZm6nvwNrpPZJ6mrS9uzcNOrGfhvCsrqyVnF132rJnj/MZeLan3d+MwXP3sc8C7I9+MJ1La5761WeXPr0nrGd9U9yJvgvdJ+JY71RP2wsaM65MMbJveZfEmtXa9V/5TH1IDdhYn+jbz5D9mmITV/u7M7jTdnqWSbtgi08/J1PfIGuUtO28kz057UPn77q7x0n6Tv1KXfks2bd8ltYtaXvqR9aUYItWmM6IufuTZsm9qXb02bfMCZO94Nd9gDyHrN9Y1s+6tffZZa+mvhkrtUL2aepZ9iKfRR2n+A02qTtr7Hti7K6n8+CTGjNG1pRxfM44U+/z2fww9UKwzRqJqwZrktSbdtI9Sc0ZK+2yTmA9taZt9wsyB7CPz/J3+fIfz6aRb8gr+g0h/Wbk2TcgF77zMaY3wtWbDzpP2mdOYd9+TPWzZp4JfU4Qu+tIHXf+qR9OZ6TNyT7JHnW/AHtqJlbmcFjP5DvpYw2m/neMtkl/YL/jM/JOJ8Sa7Ka+0DdrYy/v1WSfmCd7P2k1ZtadZ+Zdy9xoVnf3JzWLa1MsYb97ljV2HkjNyWRrfDX00H7ynXrNPO9B9gT/jO2wbp7T9662jC3PnFEy2aJlqv/uTMivxuQ9Z6m+CWzY64FPxpe8i9P+qUcZm2GMqXd5Du+pu5l6m7mmWMkUV+3EsbYc1jn5Zi8htUD2Bt+OzbA37QudM+ub+g6s0V/oszz5QNre3Ztmitn18GwtqZF6Mm7nTluec9gLOOn3OfWlbeIZJV33ZNO12ucc7k96QB9rhY6bqCOHMVtz9oP1rr3tk8yjtklX7k/9xd7zz/6YF3vXcuBD3DxrSA3Y9D5z8/E8xUZH9kayH9N+Mu2TV22pk+fuS/vznEMd2b+EeNok9tg7AXku3bPJPvuQz9C6s9+gfoe+U79S11RPamXPfgrxiNuk7V0/mozZvYKst+Owh7/Dvan27Ct7qW+yT/BlP7Wlru6Ve92L1utgv21FbQzzZZ947nPKPvGqfw5jTfEb9jwjyPzZu+wD622To88xc2eczJXPgp3nmn48t23nkaxB0EcszyWHOSDzS9aemvqM07drw444kmeKXeac9BM7e7z8Pb7V//LsWU4fiP0mzjdOvtnuuHpjQudJ+8wp1MowVr55nZ9qAnt2wvhJarrz7968wj571P3KWjtWc/Ilp+R86j/xM0bbdLwpxgliZ+/zLKa+YE/N0Hkn+wm0EUN770z2FbJ32ee2g9Td9adm0YZX4zbT2WbszgOpOZls1TzVk0y+U6+Z53lkT066pH3vasvY8swZJZNt5s/nuzOZzhrec5aTPtFmYjqj1DftTz0iR9aUMSZtWet76m4yr6TeKVbScVP7pDOZNLWejpHx77RN+TtnxsjYCWu+j/osTz6Qtnf3Jplsoe2N33XimzVi0zXm86QdiGkcXs3Bc+tjPtXCWp6ROY1rra3BuuTUEzjtTbHR4pkkbatO5937zNn9h7afyD5mf4U98oBnnfRdBnXjN/lI6pesg/08N8h8U26ZYmc/pv3kTtvpWdCldl7NC6kjn5OrvqEr71PaZl7oOwSZE7/M33V3v091TP1KXfks+Nq3fBbiEbdJ26m+KZdkzO4VZL0Zh3wZM/em2rM3XcdkP5E5U1f3yjn7uZ4+zdS3RI3sZ5/yWbIX+XxFxm9YT90ZU93tnz2ZNCadFz/Pildz8ZxxzK027PTjOXuvPl4b/NMWyEMs/U5g1zHVlb0BXlN/+mad+iXYWid7fR4ZF7KHy9/kw34884Lmm6b9uJDMJ4znhZ/IN1GSbwTg2cvfb7greHN0PZmr86Q969j7Bsu8HUtbNRE3627tqSGxZ1kbczW6fyL7JMxPHxJZL0zxs0c85z41dn9Te5Jx4K6Hk5bMB+xnvVN+1jLvCeJmn/DzDCctac9z62r7CWN0fNaY25vsXZ5Z9xDQrG58sj+5J8bo80m0yX3srb/zwCkea8TS19ieG7W1RpnyTGeT8SDrJm/HSFr3XW1TT585o0TbvEvkmvp8dya8Zl+YY3vnlzmEufY8p3Zt8W8/uXv/PNqj1KGPMYB5njt7fQ5vrTthLfUa29xTrIQ97IU6W2fWkUyaspeQdYMx1cvzVBdM2jtn2nRsyRr6LE8+kLZ39ybpmqW1Y8da52fNuLyyr46p3tP55N5UiznVMMUhH3vCc/rynDVJ1gCdM3HP/LwSs+ujp6d8xhD7Zr4+q7T32Tz6pv3EFMN89Dpj9rz7mmjXMRv21Kit9657Z032jrn3qDFWkv0z9kmX/t436NytM8807w7P7mnrHq/MhTm2DNbVxzzj+dw6scueTHVmH3hNe55TT2rP565jyoMmdanTswTmxiOO/ZS2l7S9y9tkzO4VZI0ZJ3sGxOnakrTnOWvDtu0nMn/q6l7Zg7QB7Lo+mfqW5H72yXXz8Mq8e3GKKxm/6Tq69+zjm2vkd66miemsiOedyFwdh2eGmlNn9traOo+gNePgq+1V/4w77bFOfs8BiOs9ad+uU+2Stuxpq9bMA9mL5W/yYT+egXbaTn7uO/Q3Xl/a5PTm6ovNc75ZjJ3DD5Pk6s0InSftzZk98A0JvikZ+GCbGtxjZA5sWct6EmxPvtZ9hX7Zd9cc1pH1whQ/e8Rz1t22V+eSceSuh8zdE+0ZxMNGWEt/8Nzbr2k7+mcPp76gyT5C+k720DmyrrxnPntXs3d5ZsbTDlJ390ddjOwB8Vi7In0ZWXvngdScaJv1ZixgP3Od6oGp18xZl+wJZG5Gxsw7SV/vauvY8MwZJdoSWw15R1rL1ZlA1plx3nuW6ZvrmY9hnOmM0JN5vYP6TD1q3exnjMwPeQ7w3roTfDMWsWWKlbDX/knrZBh/0tS97Lr7DjrPkTFds/+dM+vr2MKamvssTz6QtvYh6Vqlc8CUx5gdg5pYZxjLmjt2n529aL3dN+84Y6otwTdtzdG5GdaXe4LutM17kXundc96OitIW5+17bPqmlMvvoy0l8zBII7kHr5odd943UvI89ZXeo9hTdbAIC5+2Tvm7pOfvbwDXYvn2r2B7h/z9EnwV4+xySWtM+tgZJ7es4+SNZxqT41Tz9Tm/RL6jF3et+4D9sbzrIQ9+31XR/eTfXVB34M8R+Jk7YANOZu0nerrvEnG7F5B1ptxzOPIPfuSdI/Td7KXtEttqWvqlb1v0DjFnPpG3LQ1X/eJuTbWaS8g9x3kOcVvsreAbd4D9rr+7A/YD4fxunfdh85FXGOwftU/7bRtjUKM7kWC1twzTp9DYr0Ja+SB9sXWOrvfrGesPE9t++wy3vI3edOPZ8s9V2/8vwr96A+h5efDl8vpi/PV7Ptq+evs5+jX8Zmfdcvvp//jdlmWv8X+Tfsc/pD3VT9e9Y9ty99kfzz7IPYD8f9l/6Pvd/KZ57rvq+Wvs5+jX4N/NOf/9X1Z3sP+eLYsy36vPA6fl/m/HPts/F+jLX+b/fHsg9j/yP9/2f/o+3189n9Q7vtq+evs5+jXwOec/89CluUV7I9ny7LsDzKPweflV/+vvvaHzgX2x7NlWZZlWZZlWZZlWZZlObA/ni3LsizLsizLsizLsizLgf3xbFmWZVmWZVmWZVmWZVkO7I9ny7Isy7Isy7Isy7Isy3JgfzxblmVZlmVZlmVZlmVZlgMv//GMfzGEf41i/zWw3wP/sshn/gsj+y/PPM93/Ve7/Nc4P5P91wiXz/rM4j330f8C4/4Lsx//nv5uPf6Me/UsX/FZvnwcv+08/Zf4GNR2x3f8O/Mz/3b5yef/ldq/w3fFM/XnPf9t7/nla/nLf5u+6ccz34CM/gOPNynrz34B+MX3UV8cHPAzHxrosEbHR2l7lLf+Qf3eL+T+D1HifeQfHflh/xN4b3/hvTG4F9/hx7Ou4yO+rKnzqtZXnMcV1sTrFd/xP4C/kkf7Bu+9z6/48cwY3iVeuVvJZ5xx5/1p9+oVZ/HR7+nscZ/7V/Adz/gjPstPPHve6MrPFXr3WVqBv1f6s+G788x5Tn+T4fud7mjfgWSq9Tv8nckdR5efjR/5Odf9uTt/PoPe8x38kXyl9vyuuKN7Ds/4n7irP8l7/ozfe+Gz4Svvj9/jOd77fu/364lXvo8/88ye5Zm7zF3I7wvr6vfHT+FNP575hwlN68ZxOdl79uIY81UXrkHnMxewL8V3OOi+fI9CHe/pqx9Cdx8YryI/7H8C7+0vvDfGV39RSdfxFR/8rziPV/DW9+vy/vv8EZ9Z3CnuVvIZZ9x5f9q9esVZfPR7ejrbr+Q7nvFnfpY/e97o+ql/hH8Vz5znd/+b7O4zZqr1O9b0kZ9z/R75zPfzq/lK7c98V3TP4RXfNc/Un/f8M/v23r/h3sv0mcD8M75XX/k+/s7v02fu8k/7u/WON/14RrNsBIeaHw68SVnzlZHN9SI4IG0dXHjzMFjzMrZ95u/4voFy+IY27vSFO10K5vmG0J/Rtti5x5DW1/HaT23Ez/XpEnoeDsg5g/iMZ2ozrlrYy/ydN/uZcXieyJ6gg/NlyFV85tkzc2S/ku5v1kFO5umbd6t1QM4ZxMeHGNpbS+e2jlxjeA5tn1rwzT1ynfqLlr535mbPfMI+9sREu2eoXffhqg7zZi19tlOOtGdgJ9h3DO1Yn2qC07l0b9K3awV7b92tlXXy5Jr6J1swZu73eaYW4suV/sY+MzK++TvGnV7HI1r1MQZow7BHnEuuZ+xczzsAWZv5MxecNGTPiGts9nwv8OywJnKyl+fdOQGb7lHmUZcjbdFmvszDsGenc4LWztDvmbsDnZ9hruy/+js+Q3tqz/UkNWNH3pO21GQ/oetu/9zD1h4Da2gHz1isSXjO/lt76rpCG4YazZkx8ky7r2oF5qkn68KOefc3yXNsX9YmiDHpzTzZf+apGTv7pn37ZSwGkCPXGMTFJ7VD2jzTk86RdUjq1z7PwL1GW3vLaN0Zh0Euse95ZqmP+anP5pRTnRmbYW/Qmbmyf4zc0zb3k8xx6hWkv33K3uW6dF4GUAcjc2evIH3yTjSdI+M4z33pM5j6xLnIVZ5Tj/tcGfiZO32yRvsjU+yJtMm7Sp+nGORwnvU4d48hz2jHtnvTd+zq7kLuYdt37AT2WRMQW390ZI9ArdC6xPqTtLvqRfqd3vMT+T7J/qE3Y6CZfLl2su9zSL/cO/XhCmvL90/2AvJOMPKsUovn1f2bdOWc8chZEj/31dj6GI3+aXvVV0bWia91OexZ1wvERiuQ095A6zUONrmO/3Q+xE673GOe8TMvuM5Q30fy9I9nNpMiLD4vo4dkYRarDevuEct1Lw72YsPzImCfjclcajNmxjdW4kHlAQk6jAvWoS1xW1fmTVt887KwD861az2dg+fTpehYCXVkX7s2SBty5H7rSh32RTL2lGcCf3P3GV7FB/Z6zrDHaO1Y1mHPzI1d+mYfnulv1wCs5Vn22Z5imM+5YO8ZqC3jJdhmLHJbFzHSL/vLHn6pi+fUkfbA81SHvVAr63CVQ736aEMs43WfpnjSWqD1OOc1n5NeT/+EvnpGgM3pDhgz95lbhz0R4rKm36S/IV/2JeO3VsnYYo6Mxbnb1zutasPHZ3LkHj7ZC8A+NeZdY5254JvxkvQjL/O8E7lPDOtnLXNA58kzTbo+MDZrPJsTUlPn7bMiRuZMDZ2XdeOa1/qcp8Yk47Yve6k/65ni9nnlebdm9jJekn6JPmJM9WYfgL3U07bEE2PJ5Nv+mSvBL2MbBx9i2IPuffeu8+c8c6hdPZ6NWjMPMNe2606w6TiZh7NL37QF9GVeNOd582ws6J52POy7J9ln/M1nXcbrnmCXvhOpX3/nwHy6v9r2eXXfsAPtjYVdztue51OfrVvy2ThCnuw35BkRN+2NbW5scx8NWWPWfwL/0xnaF+tuulawd2okdp9D5st6E2Obu3PxnPPU3bbdJzSq6S5P+2aPgT18RH9t7KE2rLvXuelD9kbQ0Pqco2eaG6f7zx5Dpr49o11fYJ55M4/2xsLPWMBe6rwi40je97775gb2Mm/qSDsgRp4Hc+/q1AvJZ+xznuBvPMAu59BngJ7sOXQvmec5ZC+wI9ZVH65Qj/fNubrthfvZm+6T5HrHT7L/cFWDMZ0bl3U4aRH3s9fM7Stxs69oYV/d7OU87afceWbEStvUQJycpx90/9hPe2wzN89ZB89Zo/37LJ7+8QyBWZCNF/fz4mTRPDO8GGKj0s/YNnci85u7Y0PrvMML5lC/dJ68ZKeDpMa8HJAXqi8XMTNv7ydexOyfECPXee560qbtp0t+0gz2hhjpNzFpyf5dxe9naHviswZTrMyVz2Dd+Zx9ke5X3oUTXXfHaC2gzRSfuqyz6dh5nvkM2aMp5tRD/D2DR3pBDG0ezZH9OD1La5BH+2b+05l3z3huvTDVkRAXrdAxgbr0P8Vi7aT/jrTjuePAVNuUM2s55Z9qTNjzHnWOu7O7uuMNft4ZnqdzkNSUdtK1Yts2wrq2GSvrkNzvvKf+ypVv5pryXsXuPeISfyJtp7No37R55j1NjjwvmezVNOnpPuW5d919F9MW2p7YrDUdJ5lypr7kTg9x7OeUk1z2qn3TfvKVPrPuJ+BrzzsPGrNHp/OWtu94mX/ScldX9oTnzDWReqb7RW/yPOXuLhKz/bLX3XfI3nVfUudUt7Suuzz5LKm993lWB8/dgwYbeyKpf+pjMtXaNRkDJvvsXXLXG+LkGWTsztN9yrru8lz1GK50CPbGyHxT7kfInHkfoPuZ/Ycrvc9on2wzd/cN1Jr9F2zxeQR8p5H+zK3zqs+p+a4XaXvXC5lqPWF/EtZSe2qAu15O5zDRcU+YL0fmnnqtBvvkuUj2z/iT5rtaTmcp7Ol/dWYw7Wd89rqO1Nda85xO2jx7/PCf6L30g8yTz0lqz2cglufH60nHR/H0j2cU4KEABbBm8yki58CcAR6GQ7uOAzSDtWyoTe4B5u6LAsZ6lD54fPPgzdsD0JG2Yo09tO3L1Re395vsTdpRR/a1a4O04Tl72Bc7dfBszhz6E7PXEvbzPgH9Y8Bd/HyG7lHWyp41Crbmz7zQdT/aX/Rg0xBbf0aeQcdoWwc2xE9fyDqajg3E6vPseqeYzFOPwzN4pBfmg1OO1pt2eU68GkumemHSgm/W4TDmdObdJ9BGXZB1Sp+r5zjFzDqnnsCd/ubKjhys9d3SVi34ZJ2QvT1p7Rr1yeE9IofnDZMtQxs06wtTPwU7a8QfG15ZR3fmJYZx2eveYJs9VOdE1pR+d/3svJ0T8Mfeob1x7AO+eY7p42C99/DHT/32195A2jPUqK0aAH1trw15uj7spzsFqdUc2Kc2IC5DPUn3mH39u995NpC20PbTvQF8pnW4y5k1O4Tn1IOt59ZxIHNlvBww+Yq9lalmfNWVz5AaAd8+b/bVw0j7jpf5eU5byDt51xMw9+m8Un/Glu6PTLboMQ8xuw+Za4qbPsQ+9bnrxod5DnVNefKMeM48kD5pCzxnLzN3xwH21S3Zu6mPSdcKXVPG0L5HawBiTLbWy3PWZB5oXd0nYB+fuzx3PcY2dUw9oT7vffaH13w/nJj6Zs6MDXkXIfsP6QtXfYOT9smW3pibHmUe0D9zSvf1iq4B2j+1tj0aWXOoOWvyuYe2GT/9AC3tZ/+btsuzNE5yOt8e9mI6Bzn14QrzWQ8+6UdPMqaDWiD72muSNWU/qEUfOdXQMYE94037ybRPbuOz12ea8Set+txpw6/vMvaO3Es/yPPxuUlt7KNHiGWNkLk/g6d+PKMIxfWwCAvIw2CeTQSb5TqNaD/2WMNWWMtY2oC5s8GSdo/Ql8La5ZQH0MFo+rCbvlx9cXv/hL1VH3VkX1nP2iBt2t54nkPqeFRT909Yby3Zv7v4fQ5tn/GnWJkrn6Hrlkf627WSN+vsujtGa0lO8alvomN3XWrhNWNMMaceJp1r0poxHs2R/Tg9S2uQZ/uW5Jl3/xLWzd118Iw2se8wxczapp7Ao/qBXBnjFJP17ilY25QzaznFzRp9pp+S884xnV3SZz71MzGXmsnHoO6Mk5qyRular3SmptTWtULm6rydk+fcT3v1ONJuynsFvclYqYG4OU+N01lgn31O8t7Llb1kHyZ7NU16usfse+5oydr6jNMW+nw6tlzdlY6RtsRLvzs9xPGcp5yZq32TyVf6zKaaMzZ7J43Q50fs3G/71p35Jy1Zy1RX9iRhve8mpJ7pfnV/5O4uTjoy1hQ3e8fzqc9TD9TRuh7J47Ok9t7PGhPW1ZRM9ql/6mMynXHXlDEm+xNTbxLiEE8ydufpPqWmuzx3Pb7SIXlmme8uN6g1c+S873LeRcha4UrvM9on28zdfQNjtSaY7uKJrgHaX3285jr6sz+pOWua6ktOvfDZ2qZaBV32FrLXgF/3MPXCVXyYzgGu+nBF53NO3ZB9uSL7dOp1x+5armqYYrJnf085ZdrP+KlLUl9rzb75nKQ2/PAH1nyG3IP0gykPr0lqz2fIGpPu9Ufx1I9nCJoKpEGuI5xnm0YDmXtJs5k8t102N+NKxrbhDPASmUs9MGk/1QN98IAt63B1QNZiXObUpd6+yEK8rN96hJzWc0fm6bitgz3mWVvW3ueQ8az1jq5F1GJu41nnXXz2sp9dK/7WYizr6D50f93XPkm/u3MD9rETnrPHpxhTbmBPe20zfuL5CTWmrXVi5zlAa4a78zjVkaTNVQ5rV5/9znNqW9aZZx0yaenYV2injzmT7GHqhK6VZ+/AFDP98U3tzMnzjP7Upp/nkLRu0V/f7DF7xrrTyms+A/vMrYO5vZHM0aA37XnO+A329N86yet5pE9q4pV5gk9qmmwSc/Aq9uLUz+5Fnw92Gc8cwF7aJua1vjuIebJlT/3Gzb50HvaypsS74Dmgv/szkX0iPj7iuRgTO/ui3tTDXL2tleeMnbbQd6LPL8E3bbXrGOqHjmd/pPUQx/uRcSRzEUvbZvIV/OwnTDWnLnJ0/zNvaoKOT+y0Z573o/MTP+Nl/rueJK1DssfW412Dk99UO7rNTR0ZS3v7SMycay9ZZ+fKursH5Gdu3qxPsufai/H0vzsfaR0J6/YFptrM10z7fSZtk+dwRdfasJe1pu6uF7ucY9fndcpz1+Pen3pNLmvO/uCXuZl3b7p/+pAHMjbwbG3Q/jw/2jc4adfWOTC3F/hkrO4zGvRV40lXg631C3nTH4yZ/ckagH371fW3b5Jx0q9j2AfrTohvv+xB9jrPUaY6r3rFetozRyOv6TP1gddGnVlP5td3qjfJON2zJHWQ561nCek/1ZHon/GZe16sZ19Zz3zs5Rx7tUHG0ldtecaspR/Pmbd70HVhn/7ES39s7S90Pjmtv5qHfzyz0JNYG0pzeLbJ7aOtIy+Eh+i687TJuAxi8yq9L14whnr0zfiSl0LQnmv6d1zIOtMndTi8EPjjJ9pK+qIv6bozTu6ZK/X5ZsmYeRbmtU+tM2M5wLvgMHeT+oydb7JTfOA547Y2Ymf/O1b6kjPzUi82vD7TX/vVZE/Jk7o6Rq85PANzMIiDLbVPsN91N/j2Oj5TzI6Vfo/0Is/o0Rz2BPqceNbOeOhoJi2QvXSw1v1Xc96L9k1duaee0x3ImHJVZ/bspL+ZtFpTrqvp0doYxpFJa9eYZ4wNeVO3e5nXNUfmzd6qL/uZeLZ5T5j3XTSWmEM7XlODeU9MeeGqn9h6JpC2xsna6Vfa5x4ja+y8jKw3mWzN33t5tyDvg+QaIzXnHnHQ3D0D1jNGv39Oe95FB/ozv2uSPUQHr9K2fSf6/JJJB9zdq6zbOiXjgP2DjgOdK2MzrnwFDQyZasZXXV039uYBe5w+aU+utEe/e8Tu/J0vtd71JP1O55g9Nhev0v0RbVN/1gW5x7AfYNy8n7nfdWefu27iaOezNWQc+0JO4kn6py+0bZ5P+6X+pGvBT9zLnA11Y5N572KYy2HtDfW0rXH0c9380Gdgn7TNPbjKc9VjSA34dG7Ie9/9OdWQpA2xsPM8Mzbw7F2E7j/Pp5zPaNc2Y2VdwNw9hhpAXQ7ipRaes65E+6TPBcyfeSHzYmO/pvrTlnHVC8m6TxpAv7Q1fq4z8kxdMz9Qe9rnHr7Tett3H7rH4LllPdq7dno/5V1h+L7K/rVv3oHcU1vaTjUk7GU8+9L3BvRPzdk7yL4yEu/vaT9rIQ6x1cZeasqzxS731MnAbzqf9E9fYM1eAhrsYfoxPoOn/pdny7L8PPhg4cPqivwwX5bld8D7uv+QeuTzYKL/eJn+6FuW5XGm/4B4hun9vXwv+nNzeYxX9e0jv6deFZsfAvrHgmV5hPfewbf+PfjX2R/PluWX88iH436ALsvvgx/E/b8Sylv+o2T6j3w+L/YP/mV5O/vj2e/nLZ+3y8/48Yzv11f83Tx9Ty/LI+yPZ1/D/ni2LL+cuw9HP3zf+gf8sizfF97bOd76hxJ+HWtZlrezP579fjjf/fHseV7Vt4/88ewV+Bmwd2R5C++93/vj2dvYH8+WZVmWZVmWZVmWZVmW5cD+eLYsy7Isy7Isy7Isy7IsB/bHs2VZlmVZlmVZlmVZlmU5sD+eLcuyLMuyLMuyLMuyLMuB/fFsWZZlWZZlWZZlWZZlWQ78uh/P7v7J35/yr5pQA7X8dk7nwb/+wb8CsvwtPvvev/dfO1uWhs8t7tRXfX699U6/6p/L/+x/dv+vfFd+dF/f+q92ffV9X74ff+U9uXwtr/rvhJ/wd+DV5/O+35bP5Ce8Xz6a/fHsQd77hysf8M/8c7Af+WH4nX6YOp3HnUZ68xu/LF5x7j/lh8fpA/gj7j05Tu/dV38JfOT79rN5xT2aYjD/53/+5/+cfQ3+IfqW74Kk43S9zF95vya4b3m/33qnO05iTOq54yrOe5lq+6z33CvzvOU98JF9Be/yM7ziM+I3wLk80jts3vuZI9+598+8V6ghP1c+4zPzCt6XX/39lHxWP/pufvU5QH5OTp/9r3oPTLFfzXu/P64+n+9i4/eR3x1fxSveq1OM79ivV9/R6T7Rh0feT5/xfvnu7I9nD/LeP1z7D4Q77j4M38OrvnBewek8vpPGz+QV5/5Tejd9AH/kvZ949ZfAZ+v/SF5xj/7a+/grzp985JW33umO81ZeFWdiqu2zev4VZ5t8ZF/h6j/OTnx1T34a9Pctf39OfOfP1mfuBTVQy3fhFf9B/hN55d38CKbP/le9B6bYr+a9n5VXn89/9XP4Fe/Vn/J+f/Udfcv3vXzG++W789SPZ/0lx5s1L11/kPFMgxn5xuaNjh9r7BmTde0ZVweTdvgJMZln7vxC6LkaGKcP4YzFMJ8XyJE1JmnDsN4rf3Lk3Ivu6HNg7p59S92eU/c4a077Uy2QuRjms57c7zjocE8teR5CDPSk3rxrPOe8+5N7kHlTU9fi2QI+zLMvrTV9iSWnXmLDPPWYM9fSj9fU+ZHn6xlmP43hnvlBOzjpZN01Y/V5MbBHP/bZi+zrKUf3Ls+JnB1DO/tlnO7fibS5O78m7dIm62IYF/Bhnmf46F3Meu0/YMNe6jFn90E/7Kf+py7iwVWMrO09dXeOickG3Tyrf7qPng25W6NknOwjg7zGTdImzynXswfdc8bUdwZ+qYm5dQg6PaPEc8mY5gHm9v6qX3dx2jd70LVe+blvjdn/jAnpg710PkbmlD5bawWec09/fOiB2BPAJ3XwrH/6JO3TmgT/qX7P7uRnfyU15bp0HLV1P1szc++GmoTesZ4xstfQurJWbB85TyEWmjxDY3WOjKEtQ2345bllb1i3rhzTeWQMYhI/9+1l60s/0T9tiZVkLYysk3m/56TrBebZP3sDrVdyjYF/30MgdtrJ3X3pvqvvCnqUfdLPGFOvpfPl/b7r9SlH94PnjJu9vusH5FmQpzUziD+dQ9q0RuZXd02wy3NAX9qyZ2z2iKmWHOjWNvPyfCLtjAH2wDkQV7vub9p1n/RhqIX6cj3PJNe7Z6lB7RPs2ce0l+559yH3oPPKlR/5mef+1KdpL9ezBzyTM/UQB8g3+fGsDvzAc3Oo+xTjmX5pm/sn7NFUD7RO7OF0/yHPnCHGSm3Ga70MoE5toO3MaWznf5GnfjzjkLxcwAXwckLucwBpy9w3oReRgxEPSZhn7IR1D81L5Zw8OTeX8OxlRV9elNTfpH7w8mQN6Dr5s5e2d/55ibVVt3Nr7JqBtbZ3PvUW+9Te9Qox1AX4ODdP7jO3Rl6ZC76pK9FWDcY2Fr7qxb/jpC+vWS9+2JrDvk05Mm7H4Tl75N5VL7sutauB9ewfME8bYE1d6nZOjreer7G6Tn3bj/Xca53ssS5pb660JzZrnoH9klOO1KuPNuwZj/hpm/EmPRP4a/PI+SWdH+3EaM1qUTd2zD3jjsMza+Iefqf+m1O/roX9zAFT/1lTl7qdn2KY8z11a5tampNNr2fOqbfsC/rtYcfBN/ttT4VY1g7m4dUYfQ7d8z7T7CekpnwW5vYzucuTfjyf+nUVRz3GaX3t27Q9kJ819Xin5D29TfpsgXmuqUV4Zq1148M6tF7WrSVJH16z58zV0TUQS9srP3sDrfdE+oO16Gcc60Eb8+n+gfYZM/3Jx1zUbDz8mJv/6jzBeNlvaxDm9iyfk1zPPjapFcjPEGI4V4dz41rbSYvoTw+gz4K+ZG/shfCc87SfcjM3NrHSVg3Aes7TD7p/7Kc9z+a+uy+sZ38fgfiZj3hZK8+nmJkbberiNTVOvT7l6H7w3HfI2Hf94DVj4etex53yZt1Zk7b2TR0ZT7q/1Jq15z7xzWlMXsV6uldpI107c/N2bPKmxtSRZwOplz1jtBZ87Jd0LOaeBzHTnr3UnxCDPX3Nbf8zrrbStl07vvCIH3PrTf32V1tes2dXPUg/7NQD7KdWwD5tgDUhds6nGKnhrm5sc7/7l9ijrEdfe2ReILax3Le/0P1g3j13DhnfOpL0Zz990dGxU8tf46kfz2imB8WzzbSB7LE+NZYD0zcPSJiznhCDeHek3V2c0zPwzNpEx51qyBob1vNNceef+5Nt6snnE5m/dd6d1xVpN8Xhjlzp7DOQKT+x/CA5PUv2LGtPJj1Xca0PTnflrpdTXcztQeqWzzzfZ/Vjq/ZHzjf7NuWa6k+bR3JA9uP0DKnB59x/hMw/6U86v0x1vfcuQmqDtEVHniUw137an3Q2WeNdjPfU/ch5nWxc5zWfofuZ9QDPnnH79vlnrI57BXaeQ/eI9exp77em3J/OQ+7yqKnjd11XcVhnP0n79m06N0wx2yaxDrjS2nSeSQtkfHtDzMzzTM2SdsTLO5lazKmuZ/1yPW0niJs9mWq5ej83qUewP+mHzNn5r84TWj9MNaCJWORufcC6eewjr81pXbI/GVOY6z/tJ9O+8ac+Q+prrTyzBidtrMPUV+m99IPMk8+S2qc68r6Q56TjRJ4BED/7QOzcl9N5TBoh417l6B5Mttb4SD98bjpu5p1qy/3WCOTKcxVsjcUz+rBVM3usQ+qdapt0pX8y1W7NGfsuDzEypzEmcg8/NAjr7Cdp03Ene+nYkPWi17PIZ9F2ql2u/PoZ0Js9a31w1wPuRr7X1Ce9D923pmucYjzaL+h9nqdaoXsE6p16RCx7OJ1N506byZ46zX/X++ZOy1/jqR/PwIbRZJrJK8Nmgs89bPx0QMwnn+lN4KFPdtPlJK/7adsxHBMdl+d+w6lroi/5nX/2iOfU51DPVPN0BubPNwHcnVeD7snOOLwKttaJzuwBYO95JK0RsmcZl9euP/15nXJMeohj3zMHZH3Em/pz18upLubqyPzymeebNUrXyj5rnWfSmflywJRrqh8bz++UI2NA2mV/ec670BqcMzqP4K+Nw5iT/qTzCz5qlIz1lrsIrdMBfX6QvZr2p/5nzxyPxnhP3TlntC6ZbDoOz+rAJjVnTyBr6jipHbwrPncvRLsc3pPuecaE3m9Nqbdtk7s8qYnnU7+u4rDOcw/tr/RB1wbY45dgo1bz53Dvruak86il6fuCT9tlXp7T/kT6kMNactgXNXS/rvy6dn0Z2aOkezLVkjb9fm5aL6QP+j07yf3sEWRN2FiPa60fmKedw7zUN62hTczLyH6kj/SZWEvHBObGm/aTaZ96iW+fm4zfWtPnTtt0L6yPkXvpB/bO584D7LN3d1/A3FOcifY3l0x3BqhhWn9LrzNH9gOubO/6gV32Oum4mXeqLXO1RsAebRP6sU9sXhnGlIyR+QTfPte+T0Is/HugPWP73MM8adv57UMOe0od2cPJlqENz+SQqcfSsYEzt3fZE57VJN4Ra5u48oM8K0i9rGuX3PUg40P2Hnof2G+d1J7x72I82i9IW+g7kXSPwPhTj7KHXTvgmzU5sJnsU3fGFjTkPcI241rXFPuv8fSPZx4+rzSOA+CZC+Oh3DW2DwiMe4ex8zLnfIqT+6fnOzruVMPVm4b1fIPd+ef+ZJu0NqC2zJf5W+fdeSXkSd+MNcXJN+tJ53QGrREy1ulZsmdZezLpuYqb9aGZ52bqQTLVlfpSt3zm+U62Hc++MFLXM+cLU66p/ozxaI7sx+kZJg3gesed1nM+6U86v0x15f3LZ0jd5OZ5YqpB+lwh9U37p/5nTc/EeE/dyXQuTdp0HJ5zZPysB7KmjtPnn2dzOidjpPacd486Tu+3JjBeryd3eYzhc46MeRWn+9O0bzPVNsXEhrzaqxtyfldz0nkmLZDxvSv45T3OvK3hRNr1nWzUig2vcuV3qn3qoXRPplqu3s/N1NP0mfRnzs5/dZ7Q+mGqYQIdxubZz4TE/NbTfSRX9iNrnWJm/aecMu0bf+ozpL7Wmr3k+Upb9pV82ePuefpB5/FZUvtUR/Yw6V6faH/iZx+mOwOn85g0Qsa9ytE9IMfJ9q4f2GE/0Roy71Rb7rdGuMrlHq9oxZ9n8mTvM8ZU26Sr75Nc6cnYU57GWGhtfdnDnFuvTD1LOtaVfceGrDd7MvVH26var/z6GVLvpA/uepB3F1pf7wP7U9/0eSTGo/2C3ueZtYnuEah36lHGat0waZPJPmudep8aeM467rT8NZ7+8YwG0txsKk3kQPIQsekLKadL0gc50Yemn28W4uZ+X4C0RV/rOJGXDtSRNZOHfBPkyb07/+yRtupuOjakvW8SczlPiHE6ryR1Ac9Xb6jsG76ZF9/UmXiu1tU9yLjWk3GYWy92eQeYY2sO9V7lgK6P5+y7Oa56Sc7UAszVOu0T77PO1xqxF/RkfjViZy9g0knOjNVkHYB/26fNKUf2DH1Zf/a3bac6pLVB3wFzaWdvTnR+5vgax7jmMS52DGkdPGdfzIHPqf+TVub2itzETab+p059Ho3x3rqT9DuhTcZhfnVm2RPIvrWevr9dP899Th3DnlhL97xjPtIjYpArtTV3edTEuOrXVRy1sTbRvhPtj33Xpc17e5vkuQv+mZtYadM6pry8Zk7med+kfa7OwHzYZKwrv6vaU3tCvKzf/trvrrvvaqO9/pA+5EuNatY+ewRXNUHrB2u4I2NPdwO6nj6P1outtU4x0/+uNuswvlo8C3Jn7dhlPmxzjq3aOha+zNWWfc3zA2JmXp6zB10X9unPs/7dX+h8kuv4p4ak/bNOyNoStdgD5tp1vqnXpxzdD9bVZ05t7/pB3IzFXL3o8Rk6L8/YS+poW2A/7RPysN89IF5q6BjYZJ+wzRjQdQhrrVG6b1nbhHnTp2OYT70nraceoYEhxGJMEIM96/Y81JI90VYm26xdzXd+fVbu5zOvzs1x1QNsUkv3GL/sEWQeSB1gHVcxnu2XtjCds5Cnc2trbRmre8N+1pb+jfHMBdnPaT97kc/Ac2vV90rHb+XpH89sWl5oL0RDM1l36NOHIqynPWMi7TxQLxRzLl/GyMvBPC+f2h2TLvANw/By5xoDXSdSk/mv/LtHbcswDnadO/PRH/sink3mOJ1Xk3bYMId+QwH7011hoAdf60jYwxZf7bPGjpv1GjvJvOlHzPRLLZ2j63M++Z56ac0J89TbPmj/rPO1puxLxpBpfdIJrBur/dDgOuDfcdm7uuvQOZLub/aBuLxSd/aUMeWB7g3x8uzdm/oLqTVtMi7jVXexe8McqBftyalX+vDafcm+YY/NMzHeWvcj53Wy6f6RI+0Y0j3hmTXoOMS3TvB+ifYOa80e4E9897pfHdM5A22tCexD1tHc5eFZTVf9ekavw7jtO5G5AXv8kozJvvbYPdPbxjh5J73fDO8FEDvtyON+582auha58uncgD3rzckva/e+ODJvwnrrZS197TWQO3vSTHe3fVp/2naP7s5z0g9dgzE6t7XlZ0L75nsu99BtvY6sNWMK84zHHL+pBv1Tc/YG9Gd0Lu1P+7lHDjSojb3UpF3aCj7u0c/pzNxnpO/dfUm/1E+MjJOkP+Cbd7hrS9TuSF13vT7l6H70naF/2t71A3jWN+vI88T/Lm/GbFsgNjEnjJUxsL+LkdrBO54w9x42WWPGmfqW58VIrcBa9g8yPnvEyHOdYrnmyHpzfeqx4ENMe8jIHnRPso+MrBty71G/PqvWS5z0TXKdYRzyZa/6nJynD8/Zc0jdPl/FeKZfbcszaxP26BTLnjmyn5A6pLWZ27oyPrYM8b7oQz7WhHXj4neKzV76/QWe/vFsWZbfy/SBO8GHaH+wL8tPZPpjp//I+On4R9nd+/oR/kK/luWnc/UfcY/A50X/R+jy+fSPEMuy/Ez6B8bfwl/8rtgfz5Zl+b888uPZoz+wLctPoP+vbfDb/siZanwrf6Ffy/LT2R/PfgfvPcdlWb4Hv/HvJOr5i/+H0/3xbFmW/8sjP4zxYbl/zC2/Cf6o4d47ftsfA7xfX/lH22/v17L8dPbHs58P58c5cJbLsvxs9v/I+HvYH8+WZVmWZVmWZVmWZVmW5cD+eLYsy7Isy7Isy7Isy7IsB/bHs2VZlmVZlmVZlmVZlmU5sD+eLcuyLMuyLMuyLMuyLMuB/fHsi3nL/6es+6/vfD38f5D9nv9Psvf/M97X/guAQD/pK+OZ/085n9HxnvfeW+7MT/7/YPTV57t8Lb6/fgPcSz8rvgo+R175/xH4V77f9r3+N3nv36Kvfg8s35dX/i3z0/4b6Dve89/0fb78v3yn9wg6uGu8/pZ79y1+POND9bf84fXsFwSX6NkfUfpN8covpYnpTcj8J/wLa9Mf9fT8vf3aH8/eT58Nd+o9f2C89X0w3ZET7/lCeu+PZ7x+1JfOR9zHZ/r6FaDts/RN/4otd+HuLun3nveFvPcz6+qPnve8L64g31ve00n3sOtw/pGfx9N74b2fd03neHX8K+7e62h59O6devWeu/uToPb33vlHIM/VmT3Ce9/3eUdfoWfio9/bn8lPruWV9zrv3bPfkdiq4733V4h5GujLe/5d6O/B5Xvx3vfL1d2evmOfgbiPfh+3jt9y7/Z/efZinr3wXKJnvwz7Mr7yS2niVV8wX8F7PyROvPc/RN9y7r+NPhvu2Hv+wHir/zN35D3vhbfcmY9+b8tH3MePeu/9RPwDn9ev4r2fWVd/9Pyk74iv0Dq9F977ede8+vP0GV75Xv/rnxvUTg9+Au99L33GHf1Nf2v95Fpeea9f9Rn+qjhy+p7/zM/iR7n6Pl++nve+X67u9md+x3au33Lvnv7xjAOhcEd+kDPP/Ty4ts0PmfyjHhv8aDj7rmvvyMMgJ3Ns3c9Lx17rhrSftDnuYvlBie5c1+9kD8wzd5L6spfEc37KScxcx0e6hkm/ffccHOYlRvala8w9YjHP+Fc1Y0t8bVN7n03uET91ZP8YxEw7STtt2LdWST98GNJ9EvWqy/g80wNrTTp2YnxG9jjrZuQdS/IMTjmIhSb2sTNP58gznOr3DibENV7Wnr4M+9ykfobkGmOqv321Sx3Qdyz30EWcrLf7eOoxz6eed057m/0yt2CXZ6LOzJ+kZvc6L8PcbT/1VDKnenlFk/eIkefauXMPv6yNkfkzpkP/9st7mvR5nM4tOWmyltz3PHwf5MDe/kjbGZtna0CXftpZN6ij99KeYX1t79lJnyuvjeuOvKOd15qart16iZX1pY0D7EvqNQY4b6342YPU1nVL1pNnhw2xpnNh3bX0szZrT1jPPiapzXMENBjbfYdaeM317pH7p9xX9TPPWrtvOedZO4b6Tr268r/qk7115Bm3BvE+2As1dO8yVtoz9MmzSjq3sdKeYc1dh/0CfDI3XGkVeu39IT5xUlfeLaCm3iMPfmDfMlfmgI6vdkjbR/S4niNRTw7v+6n/+mT/zOvcegE772bbS/Zt8sWePWJAa4NTLdh618Q9IDY25O31jHWi83pW4NnlfpJ7aLRPE9mjrCd1du9yzv6p5twDdXefXc+4MPX4hP3yPomxM1+CvtzDVlqnXPk02Udr0T91YZdkD3PvrsddK0P/vlPEka4pYyaP6tKfde0ZV6Rda84eOydHn2/fl6v83SvI+hj2qPuTeiD37EPTWlJr5z2Bj5rQwDzjute5WLcG4TnPGZvUdFVz952RtK/vy6s7+ChP/XimEAVMTcjD4llRNleyQay7Z8y0nS4usbWxeeZqneSZ5trzmro7F3NiQsdCg3UAz8YF/HK/7TN2QoyMk71EW+rtnPbLuM5P/QDW2t5554PMaf+Np789pOaMh1/HE2317dg8i3tCzJwDubLfgJ3xWwv50cl+a0w/7BjAms9APuf2ojWwRh73rQ/ca8ivHfvpd/JJrs44sa95pzqfczCWe5I2kvemzyb7O8F+9pnnPKMrf2zN1bWnDvcyTubt3rT9VY+JkfqTjIGfeng1F/tZLz49z3z4pu7MnXuQfmCd0rmTjqUduolhXR2z4+ecmMzpBRCfNWhb8tkjakg/5xPEVHfegRPESpvU5FnnPnNrd19dkDnd9wx4VVuus5Zx7YVxeZbuU9YrGQuYZ66shz5nvIQYfT/wTX/vwwS+qUNynVjqRyOxrNu+qJ1cqSf3WmufTeYBbVnrXjm3Nue8MpfpfmVt+QzY4tOwbh19ZzpHx+yeOReesy/NM/UbW21Zj7bStl0HpD850p/11CXUgl3eEevDPs+Y+M7ta2pAW86xzTn22TvmjKzf+K2fefpia63Q5+zcuqwzSfsT6FETtvh0D4zR9fKMTWpvXTDlcN974NlNts5bT/az4zbpB1f9N4+1Os/42PZdbJ1ZU/aNubb65lmz5j5knYB91oJvxoe0wXfyyfs2xRB8Rb3S9y612gfzTrUKe6lHsE377nv6ZK6uGZ+05Rl/mHKnL6T9HdbtXRFisC5XvcoYp3hXPk3XT178GPicdKCx4zu/6vFkm/eLvexn2j7S62d0QdfPPPUk2LEvqYd1YgN57Bu5WO8ajXOVX1/PjVz6YeMzdK3O9cVeTcBe5k1Sg2Cb/jyf/FMbmrPerqlzuS88WxOk/V3N6MtY2YP25dU91k938FGe+vGMxNlcQLwiWgBN0N4GS/plXPzTDrr5gK8Hm8/CXC150NDxbDJMsVJfxyJH2vd+0/EfPbTU0DHu6oO0udMIxCcPTD25i5d68xmy303bQmpJpjdS2029SLtT7KnmtJ10SuZsjZLnnv2b8p7IGDz3GdzxTO1X52KNHQttrCdZa5/NSQ9MsR45f8m8kLapozUBdvYjn+XqLmSek90UU1J321F7fnZ0jdh3LdJ13sWCtoHT/YaplyfbjtP5yWvtHTf7OvU4zyBJW2KS/xnyPKY+ENsapv2so2tK8LPvz9TXOdu37xOkTeYFnlmb6FhTvdAxBd+uC7K2rjNjdW3ml7S90nrSPZF3dDq/jDPtZz25/4yGUwzofnWPIG2yR49wV3/u53PrgrfGuqLzXPU1cz7Sf+ISX7p3rRF740/607/3U5ukzdRP4nWOJu8DufFJyGHcrk+yD1PfMkc+S2rP/Ts9XfNJH/Re9xe0mWroXPiqM+uXrKNzZ12Tb9Nn3/F6H9ImtUjXM9U80XYdh2e1TLqmvgN+j+TPWrp3VzWrW1J3x4H0z/N6hO6RvLVXxktfeKa/nVum2ogx2ULGuepxx8XHHuezZCz2Mu4jXOmC3IfTGU396D7zTLy0u/O7yj/plT7PqzOfapp6LR1rqmGKKaltysOcmHCXi2dtIe3bFzJ395bnK1+Y9F6dw4mnfzyj0B6K5/nUBHC/m5fCew+I04Wl3enw1JXNhtaVlwQfnnuYv2O13t6H7ltqZU6MCezSTw1d71Rf+jm0mTTagxz2b+pvxuBZW2GPdUB3nt/Vm7JtIePz2jqNk2cuqUPSjuep/+x3zenXOsmRmsx5qpU182Yu/PpsxLuWI7W71v0TteTofsFUOzHbN/0ztvrVm2R9fTbZ34ZYrQmIbw+u/NHfZ6Jf6uC5+5d1TL1Jn6seY9Oxgf3sQ5L96tzEtgZIW2h79lNX5pxipa0jbcB6J7KvkjHQl7EZxIOupc/AZ6BGbelvxnPg0/R5EEN7dTQd3/7ah/TL+NN+9ofn1JLgZ88yphDD+q562r6TLUMbnlNvnkFDrLxr1ttgM50FsIdP3pm0Z11tajnVZn73ec57N2nl1ecT7OXw3uVZCvvmnPazttQw2Yp2OYzRft1r+tO+6c+zek+071X95HOfPZ/R1Xny/KZY6c9z1nWi6wc000MgTtZizjyLpPuXd4h51pR6AR3ad16H/u3L82SvzVQnaGdfm+w5ubFNUgd73Q/Iuqa+ZQ5esy5I7c/o4bltJ33AXp8Naz2wmWro/qKBGJD1C/tq6xwOmHyh9ZkLmGctqUXSJnsq5Mz4jql/aDzZdV+ynuyBoNPzazJP1tdajdm9S7+uuc80dXccIA720LHu6FySOSHz0hN8etgrY+banU9CnuypZJ2SZ5R5HdZw1WOf8zy8o/hnPEfGQi9rfa/lGV1gvB7ESexHj9ShTfZ56iN69LvKj9bpzCDPAnie4rBuT5K8Yw0+XddkS0zPMUltUx7mnsmUK7V2jrTnmf0e5s48kFqw6bsA2EwxJ9sr3v2/PEsQcGoC6N9FZdxuLHQcyCbls2RT86Ch43nxeJ1iJR2r9U65Ml7H754JcU496hh39TVtD+iwX5D9m3qSMaZ4qTefIfvdtC2oxV7r13FSs0y9SLvJB8jVNadt6uQ1c2TOU62s5bk7n2zBOJNPw/pUU6+fameta5/OZSJ1+pzkXemzOekBe5MY335d+aMdW0fe19TRmiD7cdcbYqeG1HTq4RRTsl9tR648/7SFtCdv1tV13sU60WeQTL00j+epX8fp/Hn+1MWzI3OcejxxsiXvdB69nv2d+pDxp/3sz9Qrwc+zmTSjAS13PW3fvk9N5oU8g6ZjTfVCx5wgjmdvbUB/8He4Dl1b58+8V1rbL0ldkHd0Or/MOe1nbWA8XnM9IWbuZYzO0fG7R03qnXi2/tzP59YFb411RefJs6UPmSNzTneAfeIJcXPevWuNaX+nv/dT28TUz6TvjOR9QDt2Sero+mTqQ/Ytc+SzpPbcv9PDM/uOu/qvziaZzr77m+fR9UPW0bmTk6+xoc++4xEj9yFtUot0PSc8A3vRvek4WU/rBuanvgsxyAHYp/asJXPBVc1XujuOaMPr6fwmOpdkTsi8U68mjI2eR32gc4vnm+QZsZd+Geeqxz7nkKz7Duym+0K8R3XBqf5m6kdDLOJj5xlPfnk+V/knvZJnAVdnnv2Xq153rKmGKaaktilP1nyXC1vWJO2vaobubWo5+V715Rme+vHMoqdmAnunJoD+3ay8QNokHmI2iRjEh6kZzLVHg7bQuvqSdK6kY7XefjN0Lp5TK77ZC+k82Bm36+2c1jPFhY4NaW9N9qBrhIyBHfv2r/Of9GmfYJe+xobWQf6Mk2cu3StIO/J1L8nTNZgr/awpn4F4nvmp1owN3gv9mo5jXzKGZH1J2vPKfLJjLXsC2ncdE5knc6jZe8Nr1pt3agJN2Wee0/9UN7A39QpSh33OOPiqq2vQPuv12Z4Zq++JdE7m6smesJ/nkrmg+5f2nZv1q97xTPxHwLdjQ/ZV1GxvBFvm3q+uJe3JlXuJdsa5onsi3WfpenjWzjPMvB2f/TyvjKdu93nVN9dZy3mekzGke9r6gf089wTbtMc24yedG9qf/FNfG3ywBezVl7U03es+D56zZ6mjbdnLWNqmFn3UeertKSdkPLA/+J3ImPbcGK0h+wjaW2eTsSfu6k8tnSu1aCttO/Xqyp959lG6l5yp/en7gq171pZ9Iof7wHNqxD57l3oha+I5dTWtTT2nsyHuVL+c9jOPZ5BkDTx3/ejKuoBnfYxpDuu2r6wzV9szejLOHV2/OibsdcZu/7wLxlKX/p4V9WTfEnyzd5A9APbTv7XYp+5p5s94gNbOO9FngF/mai1Zj77q0Nc+nciced7AurV07zJX19xnmrq7RsEfu8wB2F7V0Lkkc0Lq10f9V2j3jI+1CHP8ptr7PWZ8ba3hqsfYnO48ZJwr+vzlGV1AjD7HE9idzpd16yKHz2rIvKnpKj822HpfmJu/a7k7c3Jor+1V3t5Lf+D5dI55NqdYWX/GsV/CXuvW/pGazQOpxTz68moe1tPvLTz14xmQkMQ5PHies8huGlBYN5qCLMqCG9cdHhxkwySbmgcNrcsDsg7nOU6xWm/q1ActrlFnamUteyatIXvU9U45u18M83QNgJ92xMbGWGAN9q1j8Kw/I2tK7dD9TrTNnnUs1302Dj6pWdIe2o5a2gayJtazJ8zTVru0hVOtrGVd9n/SL6mH+NRBDIbrjNSVmIOBb9aTsMZ+k/4O6ur1vBe5Rz60uc+rfYK0zd4k7hsvOZ0/dI8Y2raOtu16rOO073r3GJ/T2XRO7wv+xidOngt22ae0hcnegY6sGT/3zJ1rjhNpY734Zw5gX83ZQ5+nusH+iH6O7GuegaPff4CPfuS7swf6qQ2+9hf79sv4wLO+0P1p3cJz9sy82uUdyBw+q0mNDHubaw7PD3K9z6BRU9aUOu1V0xraXz3TuXZfxJjWnrbESS1tC8ZnmN/6HeSzj3d3HdIPsjZQR9bRZA/wJ6cxru5T1u6aY+rRxF39zMnvftbGuraAbcbK3oPr9uLKP2tO6A8+2jGSXFc7TPcBiJf2eYdYy961XnqR9q2LIdlne9i9Z5iPuNnr6ZwmWHdPn6RryPpd77oyN+vYZX6eMwY51P6MHnyM47AfDT7aeKa55oDp7Lu/6gbr77oSbN1jtG+TtsTVHqZaOjcx7UX2NEkfxqQD0s5n83Zfup7Uqo7uDbQWtXsWDmNA50q/tIM+09bNnP3ss/ev9U5rSeeSu16ZLwdr2OVa5j75TOQdtDf6J9iZI3OjlT1ruOtx5tNftM1B3F7P80ie0SWsZezU06Qdg37YqzxX5uR1Dzt9WsNV/vTL9Txf68s1B2vQ/WP9kTpTa/qf+g/s5T3pPMzVjF3GsgZp3fhN9jmsOfNAa2GefnK6g8/w9I9ny/KR8EbuD56/gB8Q+eG8vA566wcu9Af48nPIL27p8/2t/NXPR//Yyc/H/kPpN0CNz/4Rt8z0H9bL7+A7fRb8xs+g5b/u2F/4m+LV9I8lMP3N9lvY/5b4m+yPZ8u34q/+x+H0hbO8hr/yH95/hf6P4ul8fyt/9fNx+gP1t31m7h/hr2V/PPudfKfPgv074ney5/p2pr9RfvNn8X5v/032x7PlW/FX/+OQL5ff+n+Z+Q7wxc0XXI7lZ+KPZTn4A+Yv8Fc/H4HPxzzz3/YfN5zr/h9QXsdv/g+2v853+SzYH1l+J3wO/9Xv2VfAeyLfn7/5v232x7O/yf54tizLsizLsizLsizLsiwH9sezZVmWZVmWZVmWZVmWZTmwP54ty7Isy7Isy7Isy7Isy4H98WxZlmVZlmVZlmVZlmVZDuyPZ8uyLMuyLMuyLMuyLMty4Fv/ePbd/rWkq38O+7f8y07U57+Qsvx3/Bdk9l9X+l74ry/y+pWg4S/8q49+PjzyLwN+l7P5zXAOv/Ffs9p78xpe+R78LX/nLD+Dq7+57/DeM376v5y4/6Lf9+I99/It7PnP0JO3/M39Ff0kH+Mz781v5er87v5Fevxe8bfQp/54dldU81t+PPOgH32Tf1XdX/GBcsWkh/5/xYcP5/HZP5q98j96Jj6rl8++7xvvwTQ4k4/u0wR96x8s0PDoe/ytUO97evle7v5o7L58xdl8BW/9fHjFH+HTXfwNcM+v6vqq78lX8VHv5e7LK9+DVz33c/qjPwO/glfU1b3j+Tt+NqILra9i+oyj7kc+s97z+fjevzu+kr4rvreegd496wN+Xpze51e8+u58B6bPz/fcyxNX74m3nP9bePQz6ep74FneUxt+b/lc/qx+yt19mer46PfSK8/ws7k6v7vPffZO77Nn2B/PnuDqDfBKrV9V90e/WZ/lsz/grviIL8s7pi/tn8iz7/srpjv6FX3iLvQH8PQF+Nu4O8vuy2+5w3e89bPzFZ8r0138DfBeuurpV31Pfne6L698D/7Vnr/is/2n9O6tn2Un3vMZ9x7fn/y52HflO/0tfMWr7853YPr8fMX39jN8t/N/5WfZe2p76+fyZ/fz7u/mqY6Pfi+98gw/m6vzu+s1vq/o61M/nk2HmQeAYD9UKIzhXq4xLM4mOPICZWxec9/55NcQR7tsqnpzP+P4oem4+sBUa9r7YTt9+GZOhuQag5j6G18NV71Lewb5EtcZ1MXINfvUPcj6ic8cW/aIgQZyZTyeM073kHnvdS8ZQK48w+5B7pGXecYn7onugbbW58Cu6T7lWWR+Rt4D5tM5dV0M/VJPnmufB4O1jJX94dn55Nt15p3tONjmvvV37fplnqzhDnS2vb3PPpJX0JZzwEaN3WvXT2SdDPvEc2pondi5x8h70KRdngN1OJ/OjLXTeT9aZ+skJvRZui5TX+7OBp7pS+awD9kTsE7BJ/MDPrlmzqwxzw9b9rLX5mz9fe5gHxzEy1gM+6Je4bm1pA8DDebI/nUvhLU8f+JnD3lWT2tPO2pgjn/G7NpOTH1JWJvuafqkn/U68v43bWsM6mEu9lvoiz72CPAjX+6TI88re+e5ATbMs29pC/aYkXkT9x3Etcepo/0fPS/vZtp638zjHLIXvae9I885a2WIPle1eH4M4kjr7ny9D62RgR8DH3N5z069yTUGdsTgOXlP3aKt8RnZB2id3rXsHSP9UlvmxqfvPfGh75V+xNIG0rdj57xJP4b97j7mWYPnd9XP03tiOvvpfLwTzvFJuteP3JUpPvQZYMfInO3fehL27RlxiY+9vt1P6Hqwbw3WYa2gHbjvyBqTqzvuWpI6zKefsO6ad6H1MMhNrdigz3VrAPYyh/WmPYP4kn2A1GNvT+CXerB33RiMzJda7E33rs8Ucs5Q82QLnlVqsb+tjzHRdsJz91CbvjtX/VRj7kvfgcyXnM6WWnPdfiVpL9h5Lne0fnO0dkbbMrTvPrem3Ms6cj1710x3DojV76eOc3V+CTEY2ffUCqydzvFRXv7jWQrllXl+cDCE9YxHQ3JubC+AcU7zCRpok7w0ztXrfMrvAerrm77BNjUQ21j6qpf17EPaAs/2EKbcrKVPa8e+Y1oL+TK/kDN9zJta2NfX8zUueBbaOGdIxsQu4+eevklqd9/zA+bq4TXjqXdCW+nY7J/OHjIPfdOW1/TrPDyfzsn+8yrsuQ9pb309N77xrCl72b7Wb25q0G+Kk3NiZE2ZB4z9FtCZsUE92Wfmngd6cg9SL/G0fRTi2SshZmrjuc9CpjqEdftur/IcOmbPjdvnxPpdncRKneY3Rp9l0325Oxs1C/NTX4iRubXrnGoW7HIO+LBmX4HYqTNrVad5+lyudENrFNYyJ/Q5Zew+09bVebKGJO2ISfzUkfvETz2Zn9g5B/yyF8y7RsFXrCXpXiS955mkFubZD+k+Ovc8iW3f0o617oVz8kxza1efObLH+LDnfLLNc0zfpvtibXkGzFPno+eFHb6CJn27h8TIOMRN39SAj7bZe5hynGqxj0JO1rqfzqXrIn5qYM87APqnDWupi72ck0OdMGl4a92JtvpCxrZH9kJ7Y/GavtD9YO7981zTn7lM94n42hPXZ8hYk6+wnnvqkNTY2Pv0Z649r9mD1DGdfZ+Pc4Z9Jp7xu0fMM1/2Bzqn8VkH4jJPn47JfudQT5Oxydm5Mk7SOdVpD/RVZ+5bo3mA+aRRv67H/mQOyLvAHr4J+3mead81AHusmYPXjIl/+xA/9eqjTWrG1rsEk+bEWNkr+2l85/2c5PpUt3R/ee7+OTdO1sNc/5MW6Trws07W2Qfi+2xO53f95DnrSd+udeLubNnP/jSZT4iRMa/IWszd0LOM13WRPzU7F+zzfhmL1/ZxnuDb/s7V7Lzj3J1fgi179rPPAvDP2t/Cy3886wtyt59Mh2UjsvC7PFdc6SGH+VsLcLB5gEnnNxav+TzFzX24inWi4/Ls5QG0Wyuv5GjImetTvWnT9jDV11rI75ukIV+/gZI8s3yW1DzpJ97Ux+45pJYplkx9gNO5ZT+6N+SxpkfOPXvQOiZ/arDOK19gntqS7FfGAfNK73uup9hXTDqnOsl3dXaZn3ip7xHybkjXlGf5iP2JtMs4z573I3XmuUrmxP8qRtd5dzaP9mWKIx0DX2zlribpvBlnunfMtZ/2E/IxGjT0euvN2JN91tI6pl4CdsbhGf/2o9cdD/IOTPeh9V+dXTLZZW1N55m0TP2Cuz6qhRwdM0mfjtn3EIjneaTv1Gdtp75M9sL6Xf+pydyP2MuV7ek5YY2aTvqnnt3FzVqyp8l0N7KWrovnPEt1y6Sz6Ro7R8Z4b93JZJtaph5lf1r3XTxiZa8g7af97kWS+iZfmDQBa57TVKdM/c5crS/z3Z2VdAzi2+NJW2pv3yknMbSZ+sSeZwQZH1JPk7Z5N8BaJzonpE6f866pu/PAVBdM/c7c6de23du7WNP+pCtt2MMmYT/7D6kln9t2Ov8k9crUT3MYr/VkHutWU5JaJ676D+iyP3e1TXXIVIM82s+73rF3yi+Tjsx/VQPgP43W9QhTv11LjakPJo3aZL/u6DwnMt90BsyN0zGv9FzVIdP781k+/MczRF7tUwBNyCHE7jUgRto7sjnipZnsWk9eOg6na80PhKYPB4x1FxfY93J0rPRPrnrHc1621p49FHKmNnz6vPLStj3kvrSW7rs6HOSFKVb68qqtpKauGYiXWgSfXs9cUywh57TnuTV5vq0n85zOHX/WHWrs85j8iW3Psr7pLFOnsXK4l3Gg8/Y+eLYZ5xEmnVOdmfORe2BPT2fcZB+lY2ZeXtnv0XcOsjdtl3m7F1MfWuddney3puxlPk90vruzebQvxpnonPZPqKnvWPtA5s8B073LuNN+Y61phwbWk9absbHv/nct5KAHV5qyn8TDnld8eNaPuX3IoQZeWw++k0/eAZnipx21dXzpPmHXZ3rqAXadl5H+xGOtdZ98eM2z7HsIqTnPbdKprWfVY6oLMgfon3XkuWHfsdteOjZom3l8bvRn9L2HvHsJsdjLHJK1ELP1gWfZQ9uui+fUgS35ZTpb6DwZo3NkjPfWnUy2GX/qUd7drt14PbTpew/skxOm/e5Fx/Z9MfmCmpqMi59xmuy94Gcu4qQeB3kn36nnXWPWwmvGddiz9p1yZn1Tn/AnjmR8OPUW0rbv2VSrdE4gj/7uWQvr1pDPMsWDSQN6tc39rhOb7K22PaZYMvUOG3uWZyMdA9IudbVtnj/2PDuwm/pEP9POYQ5jTmti7Yysp3sI1KItw/4YI+tBm3eiczbTvRD87HlqdTzST2zSx6E+oF7W+syFvYwPebZZ7wT+1iHo6jM9MdWQetDS+fsM2e8YDGzQdtJiL3N0LWIfHWqaak192J7Or5l6Tf1Z69SPZ3nqx7OpgVngJPpqn/VsQDdEX3wy75TnBPGyaVd6fPPxOh0Ob4TTmyfjQsa6i5v7cBVL2M84HZdn1uSknfpdJ2b2efJJm7aHqb7Wkn3HPz8Yyed8ipW++SypedLfWqR7DqlliiVTH2A6N0gNrSfzTP7sZc3Zg9Zx8remK1/InhAn+5N7GQc6b+8nnnFqvGLSOdWZOfHps8P+dA/szxXZR+mYeZaT/YS1ZJycZ5zuxdSHU95TnXmukjGuzhI6393ZPNuXjCPEyhjeKbmrSbLPzXTvMu60f4Lc1o8G5gnz1JuxT/ZZi/3tvjTqNzbP+uh3V5d5EuPe4Tl5ptMZd21J55m04Nv9gtO6qI14aUfO1JP6OmbfQ0jN6Tv1Wduruz/RfZn8s1dtf8VV7NNzwhp9meqFqWd3cbOW7GmSNhNdV+tTt0w6yZs+HaNzZIz31p1Mtqll6lHGat1TvKTvPWBvv6b97AXPqSf1Tb5w0pR5pzrldH7m6rNK7s5KOkbGv9IG7TvlzBgZW/ocszcw+Uja9j079R46J6idV+OQlzm2xuk8cNI4aejc9ofX7GX39qoemPYnXdYI5k5yX1JLPrctz6yd6Nph6ueEsanvlMceqKl7SJ7sR/Zn6l9qu6vtqo7UxHNqerSfU+9OYNfnCh0fMv9VDTD5P6rLWuxv95s41pqkPrjSmP1KzJXaey7ch4yf+aZaU1/HPOmBqY6udXp/PstTP551o0jOXFEIzn3Ws8B8Q0E3TH/Jgnm2ITbOy3FF6tEv9WaT+9LxbIP1Tf0J+tgX4p4+PLIWSFvog21/uOsdz9YN3XvJ9Y5pXvsF7Kut7cE+Ja0FrdaPv/HNZ/yp7vQ1V8Zmbryp5rYXbNkTY5t7iiXdJ+ba8pp+xMmetZ7O0/vsYSPs248+j6l/6Z+9nM4yzyZ12Bv3Mg503kd6x6txs95m0tn5IDUZ133WT3m6PyfdGV86ZtaNbvbv6Fr0M27q615MfUj75LTOWuqcetd1J70/aUqbR/sC1JqxrR3N2QeeMyZz8iRT/cT2vJruNWRc+/QIXX/HbR3E1cY83gfPK2sxJuvZ9wYf8pgLW/yYGx+I0/2TrEX6PE50z6wlNRPnlBudWXf3Bk7avZdpm2TejJHrxlCD/ZSuD9I/9bPWPWvb7vOJ7os6s695bth27hPYZU3EsObOw7p7kHm0zV5qi03WepUDupbUx5wcnkX6Jdlr6PPo/elsyZX18pwxmGMjHeM9dSfaphZim5s6Mpb2vhem2og15YKuGzJe9xKyn/msFrVOsYX13MM287BnnMYasybm6uhYydQfddtTyLoga2G9YySt/XQm2mRsIUfWgL9nApOPpG3fs6lWmXQCOsiV/SVm6tM3NTLPHooaUj+xsmc8s9Z6WOuYxDndb2hdU+/Shr3UAl1v34HUhX/Gx67rSPDL2GA/p3NK8jz1mWD9VF/fEbSoP+NL2k/7iX1yn7m5U1M+W8ej/UzbK7puuTvb7k+DrdqFGBkTmym3tQo2zO0Xz1NtXYtxTufQ+dHWZ2fdXQt0PuzsSdcKzNV9d34JMVODmpKM/Vae+vEMPBgGIilIEV4QhGmTTbTRDJuIv2sWLVmgvvrZkBzToacd8Sa90hfBy6QvfnmAifvaM6TjQtp1zIyDhskfrnqnr9A38+T5pA952UuyB4y8/Ff2CfPUkn3v+KxnDms0T/pC95y5ZM2CTWpJiJuxst9TrKTrSN/sd/eLtdTTeVITeBcc2Y8+j+neENv+XvkCc/uZfWadOO5lHOi8qZncDOcM49jD0/nApHOqszXxbD7yE4M8qY2Rvec5YyR53urn+eosu27GRNrhr1Zgzj50L6Y+aH9VZ5O9Ylz1tem+TJo6xqN9gbSx70Afcp1XYS9tIfuYsG4chn3qXkPHVcPU24zZcVzPnqR9585+2cuuhb2rMwbPKn3J0/r67jCsu89SWEv7jilp53PeFeb5nkrQoK82ucbI82nyrjpYQ0f2zpjQPtjaP17TT9uEPqgJW31Z6x6lLTDv3BPqZaDhkfcgz/owTuelprSVKU9q7pjdyz53R/b02Vqmc8xhHOsSnlMv55Q+09lC1ouOjNHnMsVwn/Fs3aJtas5YkHsMtCTWkX5ZG8Pcfe+hY7YPsey3fUgb3xdT7CQ1Za8BP+M05sw+dC+Zu8cw/nRu0/lkjdC1ZG6HPHJXsr6ODX2HjSWTj6QtfcjeTLUmnknGtpf6WI/6JetmZP8SNWQPuxZt+lz7XETdjvRTPwOm3rFnz9jr2oB14xhLWlfaTeef9FlL95NBX7JvDPNmnvbNenLPmtOWftkfz8GzB/azv/ZlqgFSb9owN39qwoaY1gXu6cOrqDEHvr1uTRNXZ9v1Nthbh5C/a53uFBDbvD6jPXvisCe5N/XQ4bl1L/TJs6EHaO5aoP2zJ10rMFcrpG+fX0JMNOGf9sm09ixP/3h2RTZjWZblp+IHvV8cy/KT4A+H0x9aP4WrP5CWZZnZ76579rPlZ/PoHccm/wN8WZa/zas++/fHs2VZlsL/68Wy/DR+y388798Ty/I8v+X9/5Hsj2c/m0fu+J7xsizNq/6u3B/PlmVZluWX4P9k/aezPwAsy/Psj2f37A8rP5tH7jj/LXr1/8xuWZa/x6u+G1/649myLMuyLMuyLMuyLMuy/Cb2x7NlWZZlWZZlWZZlWZZlObA/ni3LsizLsizLsizLsizLgf3xbFmWZVmWZVmWZVmWZVkO7I9ny7Isy7Isy7Isy7Isy3LgT/x4xr+4wr9A9tmQk3/ZgcG/7sO/gPav//qv/7n7s6EOa/stNf1GvHuv4Dv/a7pf9R5fzrzy7i3LV/LZny/k2n8p7r/D3xlv/VdkP/u7a/8+Wt7Ld/5767fyk/9m+Un35af9i8B8hu/38f/LX/7vrl/349n0R+erDpgPpmf+eOsP4t/049lVLdRM7b+Bn/Yh37zyj4H8cvY/Dh7pi/dBHR/xH4Z/+UNcXnXWz5ztFSc9r4oP/Qej79ff8jl7x6vO/FHs72n8Bj7ybwi5ew98xGfkxCN/0/j5/SreWhs9+yk/nr3l76OP1Oj79hWfucvncHUfXvF55GfQ1Z3jHk/3Bh/WHT/x+3bqL7U883169zn+Vu4+I6fPkKme70p/HnHPHtWeth0H6F335r2QM++F5+64uv9oTdtn7or1kf8O7kvm+QzuPoe69lOfrNPxE+7x/nj2QUxvat4AP/FLZoLaTl8ypz8OfyLTOf4krs7pWfhAe8WH2t0fBm/hK97j341XnvUr+Aw9r7qTP5WvPPPf9DmffIe/IT7iM/KtvPqc31obfzs98h8RE5/9OXH1vjz18yM1/vS/Y/4iV/fhvZ9H/gBxlcP3ad8b1vp9yPyn3a2p9qv37Wdy9xk5fYZcneV341WfR6+Kc0X32rn3pOcJa3mOnM+j32HaPvK913GfyfMerj6H0HB1hxP6l3F6/h15+sczCqIwR8JhuU7jwMvtyB+P0j6bfPLhNdf7DUPO3DemB5z50tfL70iNCTGMqcbU5F7H8xLzamy02iMwXurKGGmLDubkc781p2/upY+6TmQMbdWZI8l+9P4pN/1inneL58xlb4HaPQv3r+rP3ulLPvb8wMtY5upzZKCJGBmzz47Y2QcxJyPrabqHxgXmuZ99BHS5Zz+tsdFOW0md3Tvn9ka65tzL/qQ+Bn3IuMJ6akrS33PXPrVn3/ossyfMr3pKbPcc+ttjR+bMWjtmkv5pRw7mmaP7BPY3h/r6TOyp/dDOGMzdS/Rn2HPo3mT9zI1vDex3fGo83R3oPWN2bnuTNpB2V/1TF6PP63SWaCO++/a374WQo8+U5zxD4iWZmwFp77Dmzt1nYj+t46T1DvuVoDV7TOzsl7rV1LnzbiXYGVtb1tybesYwnzVr1/0zVsZnaM8rNtTinjWccoC2jOxD927S0zUl7JmPoRbWXct8kNqpEzpP+ncOh7StEJP4ue+5nvrbpK9aiTH10OH9h9zDhxjGga4rfVNj9zDJfjKgz9H1pM9eWuMV9HjKkdoZ9LH7xPC+tH3SPZKOl72TrtG+pC3aqAOuzoM+575k/0/3CFovscAeijnAO5z9UavkHWXYU8i91Nbnlj6pc7qz0vdOXX33rnoipxzGylfIHj0Ctt3/5KofzM1HzdB3wfXsd8ZIW4b3qs/OHvA8xQd8masZH2uT1pd7E2nnORI31/scOz4DPMuszXqhtYlzhn2Q1nKiz1Faq2fT9wrN1o8P88ztHmjb94pBPPzz3MzlyFgnfQn2eQb2OVHvHX1fHqHrmSBmnrU155p0P4gvd/c396jZs2jM8QhTfcS8q/mreerHM4rMC5IXpi+YnJqbvpB2Jx8OY7oMyaSDOb6+McirTV8y59omGVu7zMXcizjF8WICGrL+tsc2e5C+rGcuXpnL5AtZN7SGhHgZA7+u9XQWrKceuMqtfc8zBs/Zu5xb/yO90ze1s+Y+ZOzpHLFXK0xnxzyh9vRhnhoFXd2n7rvnCVmrfRB8mWet0jUIubS3Lufpw1rm6pqz3u4PerOmjtX2SdYL9oJ46UNuc7CWPcM/5/jlPHNMtt6N7jdzbbumE9hkPWhWtzG6j55H03vqsyf6q5+46iWnOlp79gPSR62ATfqpp/s0xc85MfueWUP7YqetsI8dsJcaeTaW2BfrAp6NS11dv3Nry33WUtNUT88ZwrNnRNzUxTzrwdZaoXvNPP3Zy7m1d08eoc8COh9amRs/96kl/Y2X9Yi29jltpxp6L3sGrNlj0B66x8A8c+S9usqhXmBfG/ULPdH2FC9hL/VAagLm3rOpJsj1PjtprUDc7p9zYuac1/Q/aZGug2fqTH3MUysxc5751W8vnNu7rG+qdYJcxgOeOz+xJk45iJExT1BX2tGfyQ899AW8U3lfumd5Lt0jcrJ/1/cke+DZqQfc71zdH/xyDl0z84wt1q0O5+YitnHSjljMjakm98lnr0B7yHuasK4NtB17rIH5Tveh67Uu/SFrO8H+ZIMvsbpf2Gbdd+DLkOzbI/3oPjJPH+fWnfrsodqdy1R75+S570D6dMzWh5bOIdi2NufkvOpz5wXysMYeEKNraZ+sD5jby/Y/aeo7IuhIe/Q5bx/W1eG9cN69Sdsp93SPrAmY26N8PpH5oOeQtV3R2h7hzmfqAXTdwrqwn3Py5JyavL/msV/6di9Azew7TjXg371rXd+Rp/+XZ0kWzfNULPvdmLsLP/kAPtNBJdNBME8/Dt9cj9hL2k41cMn0m/bJSZ2ArZcS0t4PiyRzT5qvfIX1/KA42eZZSNt2rGSKe5X7EfvsbfcO7O0UK/s1+TZ5/tM5doy2yXOGKcbU44m2676gUy2pW9pe8Hkkf9aSdXefu2ae7XnXn+ch6T/tw3S20rVje6qv43SPsqdZM2SezgnGMkfGbfpsIbXls5Az+5x0vklf10N+h9xpgOlOQ2rgmVzt3zHJfbo7rRfSftpvDT6fmGqZzkYy55WdcAbWM/WzNRLbc+vetNb2vbqT/QzGyxyPMtUCrKkP/ejJ8zrVBpN+YM0eStrmc55J9wtyX/JM73IBtT+bI/t1epZJQ9J6gBjEkoyLbeeAzINmbLIOmPQ1qWfSnnGn/QTbrEOmnkpqvDvffBbs8TPOlF+mfvQduIqh/zRa1yNM/WQte9D6wJolbaYeTUy9EPy9EzyTS534qW/KldqudAr7Wa9MvWGuLmPhmxqu/Kb8wBp1oWXaz7ySPq1/6ot0rEnvqSfJlCNjda1XmiasT/K+XPWjn6XvQuvB3ponrek/7XdO9GmT2qXXWh/PfS4nMvd0nsmkpevx7KS1TTEyb9v3XRDX03aCfc+mY+VdSDthbm/SdtKU/lOs7BO+xjqBf9pkfmF+dV7ySJ+aqYZk6gHgc5erfduHZ+uaapx6AfgRNyF23k+Z4k5387vx9I9nFElRjiyaJrieB6mPF8AD65EXpH1E2+kQ4JEDzoNJzTnSXjJ2XzrIN+W0nxczbSHt1dfD3FON7OPH6J5Jx3M0+YaRrodnck1kf8VcPeBkn/GzX907QC+6jdXDeiZfaHvPv+uGjtE2ec7gfo/TORH7ZMc8+5J3wR4kbZ9kHpm0Tne2z6xr5lnd3Z/p/uZaxxJynnqGr2cGrY8963EIz6ee8tz9Vxs2Gc9hLDUwpnpY6z5kr7oG6DqTzA3Ydt6sDdhvfZmX56nn6mzy7NhntH/XlT7Asz79XnBon3dS2LcPPHvvTmTPpevm2dwMc6bWpO+GPe/agbl6IWvqvA618py+ndeR/Uh7sH7G6W5NTLWA94596uDV+qnH/PksWXvS9xawU2+eA3auT2eLrfXmMO+UK2NC1n7K0THSLv157juUGnjFljHVKNr0EOxdU2vXmr3xbFJrop1DPR0T2DfetJ9gm72UPGPIehww9T7vFa/tx8APrDfXkum8AHtrzOfG+E1qvIP61MjIer1nmT/vnlBDxnBggw7Pszn1vclzsF+8Ep8Yj54HPnkO1tJjOpNJKyNrM3/2hv3pDrFu/iZ18mouz6HPLPezV0I+e9RgmzXw3Lane5Z0DmuzFz2/0jRhfZK9u+oH5LP0XWg9WTPrGdeh/1QL+5kz70HGll5rfTxP9xL0zWHu6f4lk5aup8+utU35GebFfto3XmIuRt7LPgN70dryPk89S+1p23Eg/XnO/I7s07SWZG7I/ILv1XkB+6ccV0z9SKYeAGupW6ae6Nu1Zm5qbv1TL2DSjN3Uo2ldjd+Zp3486wty1YzpsLElxumwJ/Rp8M9DlkkTc9YlP3hONUyk7VQDOtU67efFJFbWlfbTB2MyacYevytfbe6YLn7HvYo1aXivffY2n8XeTrGSk2/ej7wv0zlenR3kOcMU4wSxs/d9Ft2XvAupW9p+glqMgX1qz1qyd93nrjl1d/2pWbS5Or+rva49bdGSfh2HZ9Yk9fHMviPPfer3hPn6/LNHktpaJ1zlxDbrmGzzDMGaMs+dBugzFdbU4DM67Cd0zKu703qbaX/ScMVUS2pAe+bInNMZspf15n3q2qE1ZvzuTdO+5Lm6k1f9sA93/ZKpFrBeXtWOHfGzV1NtJ/3ZQ2lbtZsL7s524pFcWfujOdLn9CyThqT1ADGIdQd+ajvlQf+VPvwzf+qZYqa2U0451ZE9TX2QGqfe53sqn68wZp4rTP3oO8DzVANM/vCoLmyyf91PnjvOdEfpEb2aOGm56ntjTmzUR0xiMLc/p1zSOqdaTtzdNfWTP+0mP+asn/Jba5L90n8Cu6s723SsSe8Us+kc6p0GObKeR8A2e2K/4aof0L7Qd6H1Z/zea6b9zpl9zdjSa63vdAb53pCcT+eZTFq6nr6nrW2KkbT9I2Rd1JC1Zy9aW96FqWepJW07DqT/FOsEccyR4G8+mO7N3V1m/+o8r3ikBnsuU1/AM3e97bLPkLmpr2s41T3drckfpvpOtt+Jp388y0tDwY82A9Ifv76AE51T+pBlyt0HnAfr5cmLdyIPtC8dpNZpPzXzmpeLuGmP7XQpYbpYWQPP6Ws/0NZ+JzoGfnkOma859eaUe3qjdfzsLa+537286l3GkTwXtad/a3nk7Iwn3b8TfbY8e37QWtKe50lX2k9kjLTnlbm1ZO/ck66ZZ3X3fci9hDXGVZ+Ik2djHPTneurrfMRP7Txnj7IfvGZdCesZ50TXn7Ceusl36jF0nQk1plb1mVcd1prneZW3NWbPGYJN9jlzZYyOP+k2jrZT74CYqQEyb2vkuWPZl7Qjv3pZz/qxtVepVbKvwL6xu3ZIvZD+3dOGvenMT3Suxn17krGbqRbIftprnrsv1Jb+xuvzAW3VM9mSI3sNaumYGathvXtOzLwDWftVjvSxB9C9S1v3so6m9QCxr3wk6yPG5HNXX94799UzxWSfmDD1N8E3/XkmR/p1DGpvverjlXn3PuuZMM5kR+68y917/Ky3yd4mxGiNU4y0A7SY21onOh7ndDoH41g7c+x5PfV9wrP0buDfPtZ6Og/y4ZcQM3twwjOc+ggZGzuf0Zvz1mhdcuqlfkAsnxt1mk/bU42s5177A3rs+4mO0xjXuoG4WTswTxvBN/uS53bVD2Cvzy3PC1p/9rvPrKE3XUfnTJuMLb3W+njO+qX7ai/MffKT9ofuRdu0NmDtdEdOd/oO6+j+8my81saeOqbaU3vaQvYN2p/9rnsicySdD5vU7h3IPuc59Dx5pMddD5jTutHIEPLlXPQT8rf27EHm7pz6Zm+S3mNubPQZ17uQeXv+HXnqxzOgKEceEK+552HkWl8A5rnvBcu1PjjH6TJC26AtD7EvUMdmeEESYlivB26dQD5zTvvUkhcie8Z627vnsIbUIeyr2dyOrKXPqeNIx+h+szb1SMyTZ37Kbf8T5hk/e+tz3p/W4rrD3mUcMb+D/bwvzN2TrKXPrs9ZUi+jdUjaYZM9ZC1r7bvQuvDt3kBrEWthYEM8a0GLmu2ZYJs1mxu8S9Pdzh5QC2uTXjndbXTmmbW+7As5cy/jQPa08zEyj5pzTOvZm6TjZz+6Bug6k8xpr1uHdXrOog72O++p55D3yPOWtDUmeTv+1d0BteawvtRmX3g+aZx6Z4zslecPXX++D1qrtL3xunZgnnozPvCc8TLfI2fOEJ4zV/fW/lhznksz1SJonHRmbujarKHBnx4ytG1t1pLr1tFxXc+Rfq55Dv2+y9ofzZFn2r1zzqBvaMk72LQeyf4wjNHrarWv0GeRZ6W/Z5p6GfiqJ2NKx0u/CfJoY1x6kncqa1K7eBcY2BEjc+W+g55gl2t5J5q0u6s3sXcN+tSozSmGeRn4mD974hB7dFpjTO/ZXr/qe2MM6/A9YZ1yOg8g93QOeUcYHVPsZQ7WsM9zUwOgm72stTVk/uxP9zTPsO8XQ7IH5MX2kZrU1XXif6J7x5hyeV6ehWRfGNP5AHtZc/YJrvrBc/YO8M9caE7d9kCypw5rsTaGveK5z8s70rGh11ofz12zZO3kwC5zu3e6A56B8bsXfXatTczjsBdAvNybaukepz/2rhNL/9bmfYepZ6k9bSE1QvvnOTuw8ewc2buEXN4BYS1989zIbazujUP92HVsyboc1qX2ztt2ExnX59Md6V5m3fgy8iyS7m/a4Zdxr2y/K0//eLYsX41v2uV34RfNd6K/TPpLf/n57Jl+f/hj6vRHpvgH2J7jsizv4ZHPm+UePo/zP/CX5afh3xUfwb4/fi7749ny49gfz34n3/Fc+8vtI79Il69hfzz7/jzyH7P7H7zLsryC/Sx5DfvjwPIb4P+I/up7zGfM/nfsz2V/PFt+HPvj2e+EP7Tyf+X1HfDHshz7I8vvYn88+/488h+z/IGL3bIsy3vYH89eA9+r++PZ8tPZz4Ol2R/PlmVZlmVZlmVZlmVZluXA/ni2LMuyLMuyLMuyLMuyLAf2x7NlWZZlWZZlWZZlWZZlObA/ni3LsizLsizLsizLsizLgf3xbFmWZVmWZVmWZVmWZVkO/Kkfz/jXMl71r3H5r/Atn/tP7vY/Gcy/zvhZ/woKuci/fB6c9V/t+Uf8S1V+bj0T+yP+me7ltXyXf4H46js2796rvod/G7/9X5L+Lv+y7VfoeOYzdznj58jEb3n/8LcmNTK+279AvnxfXvW59sr/Vr6Dvy+/6o5/Ze5n2O+O78e3/fGsLwtvZNbew0f+eMbzo7HT9uoPgY/EL2c/ZN/zR0fGsZ4c+eHU+3nGPYf+MqBvrTP3PxLqOP2Qg67P+hHvo7mq87Ohp/3lRq858+n9xnqORyHPyc/3imPK+xGQq98Pwvmop8/K98y0zzP7xO37mjEZV++5iX5v52iNz/DKz+3fyns+v8V7857P0quz+s7niK5+PzxD3/3pLE7vr+QV5/idecUdO0F/+7vixEfqOEE+P8+5a2+9b9yP93yeytSDV8X+SHyvTdy9f/B79DPovZ8J7+GZu/wZ5N0FenM6g8/mu/XqK3nV59qj39WvyPfo+fXf4Yxnzn16P/+Uu0Ot+f47QS39+f2e75rlzI/58ewVPPqB8AhXX+DP8Ko47+Xuj44T/Wbtepzz6gctz5Jv6t6D/nB2nqD7Ved6xfTBJNMH80/lqs7PpM8emNvrPnM05xr34pEzod68+/j0vRRsW9NHQZ5+PwA1Zp3UnfrxQ6dQi/vYop24XWPGwMY74Dk8wyvvEDr7rJf/DmeX5/cWPOf33O2rs+I+5L38TqA53w/P4vsKeG/1e5f9R+7wK87xO/OKO3bimfv1kTpO9J34ar6iB6/A99fEK98/7/1MeA/f7a58Nz3Jd/5e+Wxe9Z5+9G+uV+R79Pz6b0o/Bx7NPb2ff8rdefT91z1aPo6nfjzj8LxsHCYjLyNfWlxQbPKwsZnsAXv38PPNmIM4fSnaLi9WrucHwNUHAtr1yTypjyHky7l9AXyIl3XnG1Tb7KOj40LXLl3PSVPGl7RNnQz/+DjVnmCrPUz61ene6cOOPWwSzzl9stdw6o9kfTzL3TmB6wzspzzESLvMkevZpyk3ted5YSPYWWfai711ZB36umcvM5bayOkaw3p5zZhqEWzN0euOrL/19rlD50ioKfsDrZH9PItHucoLJ71gDxz22nuc+60t75HncMqTdJ3tR1x7n/nVxt5dn7q3d5x62OeeMVMbA33EyDXPHL2uTdpZy/vRNapDMl7qxo655zH1kXF1Thlbf+gYrZd51p85so/YYJ/asgZgnr3GVn/0ZTyH98Paex2yBuIwsg5Jf0bevVzPGtXsXpM1AzGxMzZa7MUUX1oDfpK+jEfJfvOaMa+wJuzN2ZpPmjzDJM+D14ytvow1nR30HRByoif380wga9Eu75BYu/R5kscaHe7lGsPaTro7Nnlz33n73UHe9Muzy3nWOvWQZzUy8v6w51ybzJu2kLWQB7qPDGJlbEgNjNzzXmd8/E9MOuCRONjnHq8TxGAQT3vvAhAn58Zq29TCsG79XZe0Te34pT3DOwfdk+43Q7IHud53QK25lusZJ+lewKSHu0Nc4iRpk3vT/abuibbV7tTDXGNgB32/XYepzoR9ewXmTpiTAzpeni9z/bMnaX/qBXTd0uvm9LxSA3m1QyuQM/O2H/VrC9gawzq6xwz9056RZL+wI16ezwlssodADM8B+iyM23ryvXDqcYNt15x9toeOvkP21P3sf/fbPMJz1omWjtO12yv2M1fXkHs8EyfjX/X3L/P0j2c0LC8Fcw+dxjPPZrOWbwz2nXtphTjudRzWvQyQcbi0+WbwQqvXeV9Q0a4hfl4s/J23D3nV4wVzzuvJdsqd+3DS3euTppxf6Wc9a/WDwN6daK1TPalTTVNc1vFPJh13dSfUlPqwc353TtkvYA/9E8TCPsE2dWavOrdzY1iTdbPO3P5oD/bIve6Zvt3DtneOpq4ztUPb4D/5nOrveBN9JxP0Z2wgnnX4nDU/CnE9h4a9rlPIm35od26Pc5+5PVCv4Gstd3SfvBvk9PmKPqeJqd9XUE/3qe+Zc8/oVG/nnmI32GevsU+f3M9zguwnetCV/XVN3c4nOjbP+PX9tBfeB/yY2w/0pv60bY1Tf5hr37HwI4Ya1ATqlIytvRq1zbNKUgOQN3Xob372MneDvzVD66fXqQ9dp3h5H4T8Gb/1nuie6ceaI+MmrLN/OvcrTd6DhJo8D+vvMzhpEezThpjOzem870Tr90w8o6S19HnaQ+fYdm+ytivdGbs1TvO+GxP2Qn19Hjzbl6y1e+i8fa0t9VhH6mtbhlCX8+yBTLGzp/irk3X2jdf1J1c67uKQL+vDl/0JbNmzz8Y2Fr7Zm4xjXn3Z73OfcrNm/NaOf86zFm0nUgeQw74Dz6wBsbFvraxpA8wzLvbGpCcZP/eg9WDfsfN88e86jafejCdtC6xlbezlHB2eKXR857zm8wk1CPnIYbzc937J1JecA/PsVesX86gVG/xYP/Wj62M9e6kW1nJ98lMjr63XefsBe1kzc/V1Tewxn+pvurfM8RVjibl4hdQhxEuf7leirdqxU499yDrYM5Zanbd99hvULjxbB7Y+G8d59wjIaV7jag/MzY1d7rPeNVr/X+dNP54leSHzkE7kJekLk/QB56WYLsiJjHPKZ12ZbyJr7V6gxzdC2gm2Xrq07TiQ/lcXtuu50gQ8n/T32Zk3/SfapuOyxzz1+wbtdeb4J1P9J61pcyJ7dnVOU0xqOd27jnV3ro/Yk8t+pG7Bnv2pjrSffJu8K1Od011KG7XIXf345hlOYHuyOdVkXkbqfRTPfarF8SjZo+k+UdvVGbWOCbVlXCC3eu9i9NlO9Hvujr4fkOcvWTdapzPt3lhb15zYb5+JgX57wdyau0f2tJ9l6sWphx1buibIuJ0j65l6m/bTfuo7aTVH9nXSaU2ss59M9tJ5p948olNOPVL/lfama5nOfeqPuOdIGzRmbG2n2k41wZ2maT97MJ0XuejzM2ScU87TGabe5lS7tnex7u5L6tZ3qv8ZzUnrh4xFDO9e2k49TFvAdjrHSVvaNpl38s3Y+SzUYr/yWZin7hOp4y5O92Lql2RcIZZncHoW6p36LJNPk3ozHrBODJ+7Nsl17ZI8u+kcoWO3Furo+qRr71j4Wkc+S2qe9BN76uNk23S+PpPp3KzdXk25E2Jar/HtHa/eMeMm2at8hqm+SS9Md3ki+/HIvYCO3bZTXZK+U44+j7TpvND2J7AhTo6MNcXJOqY+tw/P01nAVV1TbGzx6WfJXnS/+57wnPcoSV13efJZUnvvW2M+Zw/+Mu/+8YxGnhov+OTwkuB3Ogjs8rLkpcicjRpzGKcvaJJ+qQmfjGXe7kVe4OmNhK060rbjwN2bUrqeK03Asz1s2+ns1ME49Y096wLj5iDOBDFzn+eMBdkLQWf2RJv2FfZyWMvUW+MYM8n+NR1r6gNDm5N9kueHrbqFffxY7zwM7Sdf68thrqnO1AJtg3/2/65+wL/Xkkm3THusdfxT7BP4nHKCfTvZcDezXnukH6+S7zl0Zn8B++zpBDbtR858L2OT8wb7jtHg/0wv+34APUNLj+yla6mXvN1v4mt76hH52cMWf16Ni59nYZwe4D1OiNG2jKmHrOeZy3TeaLTH5Mge5P3Br88i7dnv3ucZ25cmcwh5rC8H/uhNjTCdlaQGIE73Jv3bvrnqEUxaTrVn7wEbbBtrvwM7tbVOOPXpqqY7TQyek8zTNQr58GvfBD9tGMa5y9n97jNKrmqH6T7c7Z90GzvXhDjp45g0J9nHHGri2V5krVMP0xbSPs+xewRpC12Pe5NvxuY540BqpS5iJ9MZyEnHXZzWOPVLunagHmNlXJ6zx5D+0/sl/UU9OYyLv+8FaO3pm3EzBq/dH9BmOkfIGNBayJdx2cfHkbV3rPTlufuUmvDjOWktMtkCZ8K6I3X3mRA3bR3mU1uuNeRjD1u08mpO5ubjOXM47FU+g/X16P6BGiZO/ci++zyBP0PSD/p8iG8uhr7tB23rwGaqqc/vRN45Ya4WnrPXkHWSt/vcuacc0rZgXcQ2j+RdnuKmT/c7fYFna7PnOdQ15cke8Nr9T5+0hT7fzN1x/hof/r8841CyyXlJ+sIk5Mk3Qh7wdEHAg02/nF/lE2skFrVYG2St3Qv0eIHTTlJH2nYcUSuv2jboy3quNEH2rW2ns5Opr8J65jjVcyLjtl6Y4rVW9fHaEDN7ZF/h6pymmNm/pmPd9eER++xH6ha1TnUkJ9/sdeaa6iRG2reNWuSu/oQ4rQ/IebqTXdOU7+peTKDjlC/p+yfoyZ5kjyYtGed0RtnThv32mc7u7izQQP4rTjWfmHSg9S6PoNf7NvVGsDnVpmYGPaD3aOI5dVz1eerdM704xZ5qyridI+/P1Nu0J1/vM7ef+ZxMd/Sq99N5Xtl33qk3j+gU8px6BJOW03l0LdO5T/05kfE6Npz6dHXud5p8TjLPpCMh77Tf6xln0pQ5+wxTb4PP1Xnexer9K93pi1/mvbt3J4iRcRryeffSduph2kLan+qQtMXOZ8i9yTdj57PQF/rTz3Lq3ZWOuzjdi6lfknElY52eBZ3UDVP97WMPU1/OMx6ctLvuWWSMySfPLp+TjAGthTqoB+hZ1tq1d6z0zWdJzZP+1iKTLXYZv/PxnGfS2k/Yt6xLzMGrOpnrI6c6pONP9Z2Y7jJc9SPvQj43xMjYbZt18Zy2qWvK0eeRpK9c2SdZp+TaFCfr4LXvRftMOaRts/Ypdsaa4mYveFUn9D3h2XvEc+pIXY/k8VlSe+9P5wuuT++dv8KbfjzL5uZBTgeTB2vD8zIzF+baph/kpTBOxuXwXecV2GfuAecb6UTG6HrI7yXry5168zJK6ph6omYhBnaZo9FG2j7zAM/at/5Jc5L6k87RcRNyMAQ/bK2dXrcv8ftO9Tle5Ux99lrfqWb285zMra/9a7K3wjx1Jp17qiG1Y8u+vcLffGqbzge6X5D25jbXpIU+pF72s94p/1X9yaQPyNlnL+1jD6wB2M86ej9hb9JATVk3nGxZS1ue+4w8P8j6Wiu+zLunMNUqnl36kSPPqjFe15Q+2e8pR4O2zmmeKz/B1/qu7oFaJtgjTurgmVhZK/M+Y5niu5ZneYK4GZtn/KgtY3Rvumb3efXZ/hhL+47l3cp+Zk+Ya5t+YOwJ+9B5+h5Jnim0js7V9k3b01vm1D/N0ZX5EmL1HvM8A57zLIX4V77dJ+fqSvDJnJ6ltneasLVn9sfz4HXSL6f91oQG7awlYc+c+GVveD7Vfnee+krXnnnhSnf21Wf7RozU3KRtcnWuwJ53ILVNPUxbSPs8p6xD0rZ7gq170Hmm2FkrfTEe690n5lNvrnTcxcFXTYAvY4KYWRMx0jbjoif3PAd7eacLuv/mM3/XbY6m42QMIG+eG899TvpKx2gtWR/xMj7r2fOuu3tDroyNr/GmmluLTLbYpRaeM3fHsh9Z+4krO/aI7b49Si2e94kpPtqn2htje67M8bvqR98F1vtcoXUTI/2YqzGfAbuMyTxrxDbPJ+maiMOcdcCX+QQ2HRdtamlfNGWuyZ+5uWGyEdYzft4F+56xsLdvrLPvXHv71j3rXGmbz9ZoXucJOu2R+/pD+qctqNMeJh3nr/GmH8+8pIxsdDce9El7LxAwd8+LCJmDg+tL3XE93PQjHj4ecH8ISPow8g2Q62hVo/mFPPoRL2sBbNWRtoAt+1mfl7b72eCDHYOYvErn4dkcrd98DPQbK9cm0JcaO26Tehn9psz7wJjqv6qrUU/Gs5a7c8qeuH7KA9ql5vRnnHJPfcs6scUnY2Xvuk6Gdeib5PmSB5vsKWvspUbtGd1z1syXpA8DHd3XzJFM55p+DmvLmhz2yJyTxu6rw36gL9e7l4l9Y3AP1G/+PDP2865kHmuf9OKjXQ5tp3oeoX1SK1rsB3nYn7TJdHagbw7Wej37knvE7fqvdLCf90vfrA36jPUxd4OOtGd0TMk7kXenzynrQGf2oO9P5kcrsdI+Y7OOjecHWW/68ey6XN2nzsNgbSLvkHTfk8m+SX97Yo/si/u5N6FN9iN9iXci+8bIGNA6TnfWHkqfO2Sc1tT3glieB69tn3eTcSJtiGmc6f3BXt6BzKH96Rzw1bbPkzjdxyRrt79pm7q7r/rqh236khv0O51fanCYI/2IzwB7kqQtpH2eY9cBaeu+I/eAZ/eg74jaHHmu1GpfhDnrzZWOR+Kk79QvISYa8U976bhZPyP7CK6rdaov7yS9w8aczLNnqT39GF1v6oa0zTOa7gB0jNbSfc/41Js5Uit52nc6X8mapbXIZAvkytiZGy3uWa9xcrCWtoxJg6ARG9GX16TPMX14VlPS9icdGTtrPvVjugvaMVK79bnOq355PtPZ5vny7J7kGiO15x45yKUu651QYw58k86bfQDX1Y+u7AnPqTVhPc+DkfSds39g3K49Yd89axWevUfZB3yyf2Ace0NO64X0Z6Rv2+Z9ar/W/9d4049ny+dAr/Nif0fQx5v1s8g3s/Qb/jeSX2Z/hems3wq96y/a5TFeeQ7L8ln8xc/M3wx/Z3z130P7PbIsy/L3eM/3z2f/d/Ly8eyPZ9+Un9Trz/wP6+mPV/L7q/xv5a/+hyB1v+I/mPbHn7ez/8G4/ET+6mfmb+U7/Hi23yPLsix/j/3xbEn2x7NvCv9Lqp/yH6yf+b/84gMofyjjQ+kv/If9X/0Pwf3S+Xr6PbcsP4H98ex38Z7/eFmWZVmWt/Ke75/975jfx1M/ni3LsizLsizLsizLsizLX2J/PFuWZVmWZVmWZVmWZVmWA/vj2bIsy7Isy7Isy7Isy7Ic2B/PlmVZlmVZlmVZlmVZluXA/ni2LMuyLMuyLMuyLMuyLAfe/ePZ/gtIz3P6V8D4J9D3n0L/GXB+nBXjp/xLhGj+rH8VtaFHV//azF/412h+0p3Zz6Kl4c5yJ74zd/f2LZ8zr3y/PvMvU/N58Vn/kjQ1Mv7Cv1y9/B2+898VaPN9913/G+rqv+8m/dgz/01/y/2E772P4D1/A37Xnr2npuQz/yXvq/fgd+aZv3V+In/qx7NXvHFeEeOtP575H9+/jVd80E694437UV/i5Hrvf1DxvvnMPzKyP/Y8x3QnuatpY83exRx3XybUeurZe3px9775LqAx63+kZ1/FT+lp4p1OuL9/4QeBj/hDpe/r1N/vxt29zc8Zbe/+fuk+vIdnzonPhkfv7ns0PpPnN/PI3wuv/ly86/3pexGfj/ru+Oy/S94Dfcj+9fvgFbV0jrfScdCVnz1o/8i/B97y+Z0a7/T/pHvzDO/93us7+VN4z2fde3v2COZwPPIefdXnN7keea++Il+/z5KsnzH1gO+1tDFW94/xSA8f5Zm/dX4i++PZk7wixumN94rYP5FXfNB+Zu9elesz/9joXN1za2JdsO8PU33u/uifwOf0YfqeXnzm2b+Vn6Ax+Wl64RWfIz+Vj/hDhV7m58FP6O/dvX3L50z34T08c07PfMa+R+NH3J3fyqs/F+/O+HRfT39DvoLP/Lvk1fT74DvX8srPlUd4y+c3vaOHE63/LX8T/gTe0rfks8/5Vbzns+69PbuDOzndv7vPxFd9fj/6+fuKfM+8B7FNXejszz/m6PnoM/rtf1c8/eMZB0PDGTSmD5bDcj8PjYPyYN3n2cvF6A/etGVkHvPmfpI6ePai5CA3OahDe3Owpp11nGJAa803S+okDwP7xl6kffaQ9ZyDdm0Lp/5kzxnoEXyYZ/2t1V4x8s2RPgyZ6jJna2TAK86FGFnbe+uGzqWGjq1e6T1i51qenTU7iC3M7Zk+HWuCuhhiHQnx1E3M1NR0b5OTnimnkJd86Zt6Ifuituns//f//t//8Tr1TbIffXZoSKa8QLz33BleiTH1xX5I+ndfkqveE+/R/mqXPZSru04O170f76kPHcxTW+YT1jIGA/A13tQDnrMeNQu+7jGSrDU1J6nbgY7WkhrTNms99b1zpJbTOs/ktgbySudxX23Z66771JNHzxG0ZWjLmjBPvex5bmpPjWgS1nOesazP4TrPp3iQe4zUljHxs66J7nvWBcxzH05nBZN903fHM2lf1wGfrBkNCfmpNWN0zXm2jOwZvt3TK4hFLvwyVudItGWojRjZ7+wNz3mWDmtvWyEm8XPfXra+9BNs0dpgS+xHyDwZKzUxsMszY5zsW1P65V6fY9+Via7N/onnAOwxTu8D+5f6rvqW/tqZQ7pvDHOxh63rXcdJK6DTuwEZJ+vPWvQFNHSt6u5zYEy0b2q60p9aGdbdedEozN3PO5P26gdiMs/+Z78gfXMvfTIXpI+6E+9b1pLnAVP80530VTwz4Tnjp3/2A051Xd2FiT4nUD+vkjbdK/LlHq/SvUhfe+LI3pzArs8+6XqsYaqpdQO9yn61H33PGvIcPLuui6E/sXM9sXcM7NB3qhWb7Ffqtgcn1HfF1K/249mRPWkteT+h6zrdZcgzMuZX89SPZzbNRnrINoCivDiQzdO35wzJWMYW7XkFmynkNfZ0UDBdhK4BWMtLQCznUwx8U0vm117d2mZ80TZ7SJxTXR0HP33tlzrxxdYczKVzZNyOg13q45k97FMbc+2mulKDORL80wZYUxeQz7k51AmThrfWnUy5mIuxJHWCfcIuewbozT7hl7F4Tp9JywQ+WXv3vOtFg72ZyN4mV3qu9rr/2qq57x1z9U1xs15qY5715H7mAeb4wFXe1vzsnbnSQE7jYuczpF/CWtaYZ6g25+qxTuITV/A91ZLakswHaffW+lhPX16ZT1hjgp5TD5ynD8+ZO3vCHN39fKL9M3ZrgT6TvjM8S/ch65SrvmKbuSZ6vzW3XvrR2p2jg7n5W3+irdrNa6x8Buw8C/Pm2VC3msnbZ2Ks7E+CTfrw3No8I+fCszHd63OSjNt1ECP9WM85ttmTO/uE9dyz/6Ju4xOLuTU3XWffBdazn2jNeOwxlyvtwF7GB2rIHHlH8jnJdTSlv1hL1k5+zxjYd24vnVurnLTISQc++N6BTdoRa/JrjZ2TGlMnc89kqok1zqN9rmoV/NMOLakn91MHoCPvgdqs2bs53d2OJblOnNTSfbvK1fHZS63ENVbnwQ9b9jMGfXBuPufeVXO4f8J99aKBuZqIm7kzNmCf59bxOj/PWSMwt3/QPUk9vGa8yRfQnLqyjq5pQt1px9xcrJ/iA7bZJ2z1pTfoTP/cv+rHVd7W3Hch0dZzIj459XGd3D63T2vBln3hWd3AXC1Z0yN07ob97ovzrol1ewRoAdZyffLL8+/anLcf4GceYK6+ro29jNewZx8hbbPuCXPdgVZrhewNe2pt7WmHpqwZmJ+0pm/25zvx1I9nWZBkA/og83Cmg2p7YntIGVfywvY+zzaY5zxEYd7rjxxM1j3FSF1ibVP8yR6m2NTipTs9S/Z4OiuY9NzFZe45WVeDDb6StUx15Vmnbpl0NnfnkjHeW3cy5Upyf6pNOucpLmun/uuTvZ9oG3XlyP7w7PlMsNf+xL/Tw97U0+4F5Pm2n/ph6hv69OU542sP78k7+TKf6ps0YmufyGf/0zbzyXSXJ9JuisOe+VMLTHoFv84/2Wd/3lrfVOtJ1xQrz3LaZ866YEtOuOoJNh2rydxAHca+q1vSJ0kt0Lnu4rf9BP7Zmykm8bJHSfZvqi31J3d9aF1p332BvIf5DBmL9aknUz7tpj5ad+eCyR6m3k59kN5rjc1VrNak/iT7n88TUy34GHPSmjk7P88n7TD1tGPkvUB764PsEb7aJ9P9arI/GVPSf9pP1DENczzD1CvmqYGcfW/Jl2eWZ5z1XjHFnbDHPhMfjeZn7tl2Pa1zysm87x8QZ9KXOTpf1n6Xq31bK7bWlc9X5P0hln2T7NW0n7Q+SB13+vsu38Vr/0lfxuz4gD135Kq2qzzoQ9MVd7qu4kPvU7++PBMrNWB/qunRvJMvfvY+mc4JfB/yOpH5r7SQs3ucOdmb8p+Yarsi82dNV/V1T9qWXnIWE7k35UBLnkPadF5o+wS/HjLFSuxjjsl+up951knuZf7pDmRdHTPPmPw+fyee/vGsL0w3YBqQzRDm2bBsNnFzD3o/L1QfDnPzG2e6yNTjh1FCLP0Z5p1i4J+2DvISX185vfGm2MSwrqyR59ad/uScckx6yIEfdB+BOevQ+qT75cA2dQka1JH55RXnkjHeW3cy5cJOTQ728/yazmncJnWwT8xEP8Z05tB+U8/plf3i9RQLTucDV3pYm3ravYA8M+P1APPxKtl3dLLHK+vkUjvPHZPxSN5Jc55VMmlM2zyP7K3rPU69Z32yO52354MWbGTSm5jH+rXv4f5b60tbYT+1ylQj5+hZTvsdK+3Rzn4Pe4K2XkvYt37AbjpvyXg5WIfprpo3dYPxe9jLtp/APnszaSae+qY7YL3YPHqOky1azdN+aa+GPA9sPQf09JlkLM8881/lQxf7PcjDmOqY+p4apfvAc+a40ghX9klrQkfHShvieBYT+JIvSR/2+v2S++T33kCeWdbkWusH9rTLYV5yTWvZI/JqYz+m+wXaOaylYwL7xpv2k6w9yX7d0b3IXnlWWc+UM/1zAFryvBJypf1UywR2aCMudfKqbuKot8+ePXsLUy3MH9ErmQMtGQ87Y93lutOatjznXkK/1cjw/niWSd6TaT9BW9+pZ/TjqxbAVo05jMdz+quvhzE7PrCPH6N7Lx3PIalzQl0JNahF3x7Cc9bpZwiQmz1eiZl1mLfHI3knzfj1+QK5p/X+rJv0sAZpB5mfutLHQV6hZtb6fCem2po8U4Y9zZp8nsA/9aUfdC/N43Cv/cBae2AznQX2vmca/DwDwJc16BqaR/oIWQM67CUYI4d6Mn/7QdbVMRxiXYzs5Vfyof/Ls2Q6qLbP+NOFyQvb+9PhAOvmzUsgxOs3LPOsM3VNMfqNlJziT/ZT7Kzr9CzZ49ScTHru4jJnHYg/nXHaNFNdqW+6G684l4zx3rqTzqV+57k/1Sads+MKa/Y8nxv9p33Ws5ZJV67Rr+5HMvWzmfSc9E39z/M9+cFd34yLZgYx7cWUN7nKO/kyzz7LpLFtndNX18mN3yNQV55JntEUhz1soLWcetoQg7yP2L+lvumeYT+dyRQr79C037HS/nSWDRqxbVgnvsO4MGmZahXt7W/3O3XDFD9p+wn8szdTzLxD7GW/sn/PnONkm3mIm35pP91DNHg++QwnDdj8/9l7FyNJluRKFryAGNACCpYGUAJCQMfQgicKQPedPTCPyKzM+nWbirhkeLh9jpl7ZFXF3JHOuk75rvrYueBkP/W282RPcg1a45190prQnPsI+NqPvJ6YakmfqeeZs/NPfUxaP0w1TKDJ2KceEcd6pvOFf/Yja51iZv2nnHKqPXNcgV32ZtrrjjPlnPZMTlq4l3Hu9jFRJ4O89BtfrrNfXU/rnHIy5/4VxDRP5qAmcjgy912ujAOtNW1PGvHP+tHjnFjETHJvpvWk9cEz+lMLTPGS9r/T1/HBGFe+necEWjs+TLFTy138ad2+8glck5+4j+7XVd7JN89Cctqn/K7zOvPlvNcyf9Z5B3aTxobY0/MB+Ge+zD/VxGdDjOxJ22YvW3OuTTmwP2mf9uLKntjZd/AePlyfyD26w5rQ1rVl/pxnLdzLPYGsq+OcIHfH+S6eennmZngQaAxzG8DcL5Rm2qhuWDabJqW9/ubuA8X11NTO2znJ05rz8AM+6oKOYV8mzK+9dWV88TCmHmrStmvsOPipU032izm25mAuVzmAufbkSH1cExP/9hNzqgVyr6d14mUeYJ714nO1LxnDHB+tO2m97rEQM9e5Tt3maT9Ab9aNX+rCPmtsTutdy5SbXmZu1rO/oJbs7RWpp/uWoI01+6Stvq2tSVvRxxpYZ04NqQHfaZ/hKu8rZwba1r3GLuFenp8TaLVWwE/t036zZlz8sBd1THuVZM7s9cRH6uN+9x//3muYepz6ph50rLRX7x3TOQB0n87VpEX9U21tjzbm1jr16aqvWecJ/FP/pDnPUGrXVv9JX9on1qavsayVOGq3Z8buOWQfeq9OGk51QdbS2hK1WAefzE99Z82cxjVP7xc1dI3mgTv7pG3tv0z9V+eE9kn6kCv3wL5I18J12jetH8h15SMZG5+pR10P19yT1OueW+sUM/3vajutZz+xIeZ0BnuvsLNX3J9iT/uHz9QbIE7aM0cTn+nDdebjOrUlaGC97dGRPr332LgXMPWvbSZSe+bg3sn3LldrzXMAbZuxmGPbMbBR57RvrNkvz+Z0ToDcuU4e5o/q7/1Wzylf+wP1nM5Ex4eMwXX62j80t9/EFB+so2vPvlzFz30Vc+lHj9zL7MlVP67yqjnBdorV+84cO+bez2ttmKs1awHWGMJ192AiNeJzqp37rKsH1M1ILVx7FroO7ue+amd9Qoz0S534WJvxUzfz3FPWzNOY1zxoY37qXcdu3eTJXgBz4k9n5ARxiZXarNW5udWDdnurrWv0gLl1XZ3lRB0/gadenoGbyfCQ2gBg7jrDhkwbxTw3PpsNmYvhJkEeWMimtl/n8D5YQ+JGO650iYchh+SasbjXmJdatE9tfXAmnUnmTT/3wpFaOgd0r5lPvtkXhnHUmftnH8Rzow9xX92XjvFq3XKqx7heu9668zzay9TpPUZran/0acvImpLuVfeC0bkgtTDMPe0PXOkx5wR+xMs+di2su8bI/Oknask9bD/o/WmfU15sumfM01emM9O22uQ+SeZnnPY5bYij1qn3rGWc3GvtU69ow5jqz/Ws5SP18dn7xbrnsHGv1EUu80096FhpD1xj4zCueRxTn6w3h3VNWsD7OdSXWrw2b+bKPfVer3WdE9jqR/xJc54hzrL29Ik1zzc2j+6jttnj6TnJNWO7lloyL/fzzLKOho6ZPtpI15K5HMTrNXzwPfXd/jLQmHWBawxi5BpxXTP3lX0ynQXm6W9MsI4Td+cEmGf8xNql96yZ9EPXYIzObW25r+2b+59rkPvGYN1aM6Zgk/HSrznVnv30jOUeCfeMbw7zEDfXMo9rqb37lmvZk7yfObDJHNzLfW46ljmyzqwH6In5sJv6x3zKm1oZkjm6n4zch6tcrRXfPAetK/vdfnnfHj3z3LVOIZ6xPbuP6tc+wdd4Dvev/aXt1T/Fzxi9Nxnbuh3GOe15QhzsyK9d9gFO8SH9rJ2YzK0NyDHti76O9DnlNX7CWvomqVEN9lPNaUMs7LLHrjE6f+8Ng7PR97NvzE96oc9W+qLN++zVqSbQjnF6/sylX/bSWh3kS93MXZO8x8h9zzXikCt1JRnDkbVB1sEw1nRGrsA2ewxXZ4I6GJK23O+6Wqe5+n7X9108/fJsWZbfB19S+QX9HfiDYFn+Bnje8peD6Re35X+z3xPL8mfzE34f+Qj7nb4sy7Lsy7Nl+Uv47l/y+hfPZfmT4XnL/2X22f+l729lX54ty58Nvwvkd+NvYb/Tl2VZln15tix/Cf2f0X4l/JL5G/+X5mX5KP5hlWP/C4V79uXZsiw/kf1OX5ZlWfbl2bIsy7Isy7Isy7Isy7Ic2Jdny7Isy7Isy7Isy7Isy3JgX54ty7Isy7Isy7Isy7Isy4F9ebYsy7Isy7Isy7Isy7IsB/bl2bIsy7Isy7Isy7Isy7Ic2JdnP4C7f+76O//1MfL6rwo9w51m1rD5Sfxp/+w4/XXvqG1Z3sGf9pw0+689/m/uesK/pMuZ+Ip/UZcc//7v//4/s5/JT/3O/ep/cZl9Op2Jn/g7wPK5fOe/+P2V/IbvqOXvOY/Jfu/+N/5t9Ft+19t9+1nsy7MfwGe9PHv1j9z2d/7IHwV3mn/iF8Ez/Zp+6OL7k2p6dK9egXof6dk7tVz9QQanffzMX5SeOTu/nc+olXh3zw7fGR/5HrziH//4x3/l5lPuvru+infrmOI90ne40nL3PL6bz/7D9B3nG/93fd99lKmOd38HmuNU60dfnvlc/okvIK7qfpSOcbcPH+WVfZj2/jN/Bj/K1Zl8F5/9HdXQ08+u6av4yjNylYtz/+pz+hN5x/fPb4f6T7/P/FQe3bfpd9rl/ezLsx/A9Etu8tEH/S7uHa/8knGn+Sd+gT/Tr6/8Af8RftoXKFre9Yv93bk87eNn7tmrz9pv4k+qdXpOfsovVu/W8Uq8K9+v7tdn/2H6jvON/7u+7z7KVMdX/9y6+q7mzHB2/jbeUfdv6N209199/iZe+b32UT77O+pP5ivPyE84j1/N3/q9m/zGfX90337a335/Kk+9POsfCGxmHsD+ocQ1m8jAVjgA+HGPNWNyX3vG1eZn7DxQHSP1qt81taqDYU4PoL+Apr1Qw7RGDnvDmvpam5gjtXW/cp6a9GsylkNSN2P6Jb+14jM9lLkPV5q7NoZ9SR7pe9eWcdBpbtezP8yz3tRpTlFLx8nYDHICOjMXsdMu14jRdWRfM4f6JtLfPvX56P4B2tBtHrW15jtN+GX8PFvc7x4y7H/bCjGJn+vogtY31db7KMRjPELnkdTEQGfvI0PaPmk/6f2zX3d0r+0ZTDoh9WUe564xxPsZr/vKvkxrp9qwJ57XaWMdxDEWtqczAtO567PSWhj4Eadjq01SI7YTasg8raHPmXkyNyNznHITCz/uuX4Xj1hZW/p27JxLx3UPiDndB3yYW4dnIOm9SY2tuTUI1xnb/eATso/EgNbNkOwNvklqoDY+p7qITxxtGJm742Jn37FVX9oZp2PlfQawzshaUifzKUf2iiHdU0g793nCPmTs1pLz7HGvQa5Rg2StjNaavWqt3Uexbgd1CPnabzpzDPyMpY/7TX1pa71XMbK2V+pOWDc3e3C1Z4KN6wzj350/63BkXxO0EyPPRNumRuzgpItPYgrXrgG29sv7rTX9O17S+zr55bpMMVknHnV5btRlHO+DMRlZH7ZX/eQ+c3xcJ0/2c9LmsP8wxfIM5LlovyR9H40N2XtssL/KYU3ExC71XdXrWutRC/fTPsme9tpV3ScftHgf/QxyTGR/GFk/czEm2JvU0PF7X/O7KP2oD/DHJ2E9+4fNM32V1mKN2SdG1oBPrqd+IL/nRZvUb4/Mbc4rvR2LkZqmvvX+MdSKb95XA0z1dSx7vPw3T708Y7MYwoa5aZDrbEba5sa7ibl5bpwwz9hJx9bOuOLmu+nY5bpzdRCT2MDhYS01cG1eclkPsObcWnKde90P5+rM9fTns3VZk3MfkMS4CTmyJrVO/r0Hnav3gfkjmqf+iLanvrde7bkP2OW87blWB6TO7ldeG0fIk7UDOs1L3LQ3trnJyVxdxFIHMbL+E/hnD/Hvnhu/UZ96oWtMHSdNeb/7l3C/+57aieFcHc6Nay0nLXLSMe3ZBPHTjp5Ofql5ysla6mTu/kw1sc68fa5qTYhHHGFuz8mb+Zyrv/OwxhDsW7s9ISbzzOV1r5EjNcp0v31z/7BlTf1qsj7iuabthDn0A/y4p572p74+H+ZKjJ195Vpf84g1WC/r9lyuct/pnuJl34nrNWSsyVd6zbz21D5kHubW2WjvunPjpWZyZ39TC5/Zq17r+M75ZJ4QJ2tkbmzrlav6tNW3e9N+WStrWSswpy5J+1MdmaP7d8qhXuBam96b7vkUT7BNX7QwF67VmTnBPurLWvcByJH7NuXIuBnH/pmDnK5x3z4Dc7V2XWhPDVynVuywTxvupS7sc36KYU7WMx62rAvXp7obbHMfct66EvrTa3f+rJ36mrj/asaGedavn71xPulinnnbBv/24Z6oRzqetJbeN/wyDnX4PPU5So30wTVjpi1wL/eYdW3Uf+pn75tztU31Z67sR8fCzjqAdeNOoLn717pOsVlTBzbMT7lSM3HS95F6ofVAa2Ke+5B6uO887ZKreN0fdWPTtK1zzwA51JJ2xMqY9tV1tKRu7UHbJmuQjPlsXxv8s8/2xVqt3f0mTq431pH5mNsTazYeXOk1v/X1vvHpNRDHub6plTXuiXqNP9VHzNS7/L889fKMRrvZXHP4aLoNZ4370+axCfqykXnIgHkeBsjNlSm2TJudcXu9H6Cs766GJmNd2Un2gLzkSnL9dC1ZYzLFnXo69Q26juzJXX8+qvku7uSXvc9ryfq6/tQ29Uta112evJbU3nWQ2xrx6x402RNJ/VMfk6xbpt4Sg7gnTanD/Hw2p/uS/ZxqY67/tJ6oYxq9Z48w9Yp7qcGcCetoldyT6fxMTHEnpp5kjt7brkltwnXuV+qYNBEra02yD1xPdXevgJhpm/VM9TJXc+rPvjfT2rTf2kz2kxa4sz3V7D6d9ugU70o3TOuTBrnSkvRa+knuXV5PTLkyZmpu/dkj7nMtV7Xm2nS+mXueIG2metteyEGu5NSb1nGlQbJ303rGB/slj+TIHp+uZapX7vp2uhb3bNIIkx64ioueaS+Suz3suoif9r1+0pl0jVcxTvGy1ryGrLtJ2+6JuSbu+gTp/4i9TLbMs6aENXzg5Os6tE33q+medzyhzz6fkns56dCe/Jkj/TJua4GuB4wH0zrz075P9ubMuJL6OpZ6pdfvyJ5dxZ40X+XKuNO+XdUrU/yMC2rks8m8XE95ruJNuplzv7mzNS75sqYrv1Nt3KNv9s5zJlPMtHu1r+2fdUraTOvJdAayhqmed+0bpNap7s4FGW+K3fu8/L889fIMcnPZDD4Zbhh43YPNAOyngzH59EOVeRrit30eqj5AuQb5AJiHT2HdGoBrdTKMRY60k67RHkwPHjFcz35xnTEc3G+muMyzJiD25N91ZE+87qF9a84+wyln5pDsO365h5C5ek8hfYhNPEnf7hc+1uVQ15QHjebhOvNA+nT9V7k7DrCubsneTX1Msm5hbs4c5p80cS/PiHUw7AWkj+CnLcPedEzI3k7riRqaac9OdC+yV/Y265lydn0O/NExnX/gfvvcQU/ah3E6b73/fV64zvpch6nWjK9tjjwL9iXz5/6C9SS5f9MZyBhcq2eKJV03dG8AG+qeamO0FphiE0NbPrPHkDWe9qiH8a50w7SOb/a9Y9vDyVd6jeuMCWmTNU5g2zpSS2rmerK151xTP4NrmXppzLaFtnXAVC9rvbeAnfsl1GU/Mnf3qWNq28M+T3V0zD6jXHeO1gvapb/XyVSvoNM9FWzNn1rMkeh/0jjpAWzdr8wBxMtz2voAX/x62Neui/isS69nDxNsMv6jMV6tu0nbu/OTTHt/5X/X12SKnfUZN4drd77QNvhnvwCbzmEfOp5Me8pwL+90uJ59g9y/XgN8en/TrvNAaul9m+yJRY887z3Mf3UGoNcb7XOcdHaN3YOrXFn/9HwQ13q7FzLFxza1O6yfPHk/8+b50f4qHvadn3ietyRj50hbYnHP3MD61FfuY4d9k73N8/JIv+EjfU3an1zmltRw6plYQ5Lnbarn1X1rf+3tedaNrb2T7MGpPnO09uUDL89sMp9sDhvCNQflavOS6SAZ946r2Gx0PwAZt9fz8EA+AFMefIkBxE3fjJV2wlrWnD2YHrxcP13fMcVl3g/R1DfoOrInU3+SO83Mud9Mcbvv7Ze9z2vJ+rjO+lNb9strdbSuR/J0T1N71zHtFRDjdN+eSMaY+phk3TL1diI1TTqg+8c194Rc2b/s5xQz+3nKKadeTns2gU32pnvV2mHKmZqbkxbsM86pluauJ723XVOfF65zv1LHpCnjs5Z1n/rAfX3apmNA9myqN2NwTQxH1pJMz0n3Bowx2Z+YbFN31wzZx7s9aq50w7TePTM3XGlJei39JPcuryeuckFr7h4m5iJm5qQv6ZdxpvOdfWymek/25CBX0v1QC58Zo2NOOpNpvXP1mXokR/qcrmWqV+76droW+zRphEkPXMXNs9e9kquaoOtqfb1+6lv6PBNjigfce6TuJm3vzk8y9enK/66vyWTreQBieg25NvlSe9q3TffL/bDu7kPmS676DO3XOvTnfsbJuK0FOg5YA0zrqaX3bbK3Rxl34uoMQK832KoLrnRm7EnzVa6MO+3bI/VO8TNug+1pXxPuW8tVvMmfOfebUy6xzkc0mqP3VuxdYnz3qmOmz7N9bdpfvUnaTOvJdAayL1OPXtk3rlN/ap16PuXqeF5P4H+1/jfy9MszDzXNFDaKjcvN6c1NpoOBbx++E+TO2GohbsbIhxH6AOWBg3wAPICpMw9QHzZsjUWO7A90LtaNbd5cZ67W7Je6/BK5YnqIyJHarvredXQ8NKXmJDVbn5rdp+yfmENfyL6rVw3aGxs9Oe/6UnPnUmdfg5rNm/UJOnPP0t94+uOb9Xc+Od0H7meMqTbzNZP+q7OQpKY+I9L5szfQ9WOr9ilm+l/1BE7rxDeHNnw2aQfktlenHk39pr6pN2Ac7Zlj37WjI/PlHjfY2aOm+9373/q5Th2Zd+pvxmfNvmo76Uqf3F/ypDbhvhq6T2AMa3mU1AvdG0ib7MUV6shYaLRmPlOnvcoz0TVe5b7TfdWzvlZ7au3Y0mvEyDqMpY7cx4m2b1InubumxJ5ik/EyvjZdu/oBvVf1Yy/YZfzE3tjXqVZyobfrmmJiY6zmVEf2vm1OOdIne9H+aeta1yH2Sd/ey9RCzFyzj8J19kFbcuS+XeUA1rXvc8zcHNz3vDT4pxbip1ZqyX52D4HYqRP7Z2K8UneTto9ol64b7vy5PvU16f4Ac31TszpcO+nK+lm/6lfHoH/MrSO1JNabsZL26zr1b7vcv+6pcC/PJfbuReeBzNH7NtlnXaxlrqRjtd6rswiZx3046czYXmvLJ/O0T7L+SVPq4DrrtTetB7Dr3knbYzf1Ivt/Fc/+qBPb1ir2R9uGHPYDu+xNzs3pfqI/azjpzb3qGPSEudqe7WvT/mjPfGoxH/qnnol6Mybz7FHv45Ve45kfW+ZqaD1Tbn1BfzG+9d7Vd7f+N/L0yzMPVW4Ujc2NEQ4G9x36sAl9kMANznEibTygQI5c83BAPvyAbdbhgQLrTE2p2XVHxiLH9FC0vfHIi33mSl3dL3XmyAclcW9Sj/ccJ7oOa+6eZix1t+aujcG95q7vkGuMrN3YqSvXe9+o0fj2VYijndfWnnGsg5yPnkVyZv2Zu/1Oe9u14CeuZc6E3N1X6N4y4KQpz0j7Zi9yDU2TdvX3uYPurfs71dD7KJlDm1Nv1cXAxzx85hpDXEvt+KZtrmVP8n7m0F+ww2+ie8qwZ8RMP66tCfq8cH3SN/U345Mz/VjjXuvL/NipNW3SLvcP29QEGSO1O6ytyT2C7g2wlmeFXPow1JVYb2rpuJmb0Rq9n/FPuR/R3T7ZM/c1bdzTKbZMa1kzIzUQN+uZaC0ZIzUDsdKO9YR538M/7dGfMZl3LO85suZcIw5+WbO4lprtsVh73+feFNM4jvTrOrr3nlHPHdd3ObLu9nfuIFb2MCFO7gPDOKC/ZI8ZyZRXyO/91tK2fZbzHKdv52N4fvDPPSA+6+JcH2Nl7ZD1el7kkRiv1J2k7d35adRg7Dt/5znsa8K9rom5tnzqz33yZ5zWBdozOj73sl/gnjC8to7U0uTeOYzdfq0DPBdJ7l/3VLq3uQ9TntTS+zbZEzN7lLkYPhMdq/WmznyOhNyuoyH39i52+uJH/LRPsv7p+SCG9abmvN96hHtpn73M+9iZl89csya4iod276tn6iuczmbqAPsI9ib12TdBj2snbe2XNWGH3yt9TSb/1mIuoLZTz8C+ZYyMz/3sn1zp7VgMNfR5c10yruQ9Rp6frq/jT9r/dp5+efa34OHJA7Z8Pq/2vb9EluVPwR/QXwF58peH38TUp9MvL5/J/gxZGv44OP1CL56b3/r8LcuyLH8H3/G71U/jK383X34G+/LswP7h8z282vd9ebb8qfALSv8vep/Fb/7jfXpB8R3fC/szZGkeeXn2iM2yLMuyfDf78mxfnv2N7MuzA/uHz/fwat/35dmyvM5vfnkGfAdQg+M7frnbnyFL88iLMc7q/gxblmVZfjr78mxfnv2N7MuzZVmWZVmWZVmWZVmWZTmwL8+WZVmWZVmWZVmWZVmW5cC+PFuWZVmWZVmWZVmWZVmWA/vybFmWZVmWZVmWZVmWZVkO7MuzZVmWZVmWZVmWZVmWZTmwL89+MV/9r5zsvyiyfDacZ871n8Qj/8LesvxE3n12+fnxnf+K6zvr2Z+HHyf/Vezf0kc0Mn7LvyyHTjWDfWb8aT9j38Gf+LvH8l6ufn68cn54JvPnYj+7zVUu/5Vvxm/5V5vpKb3908ifc7+J79LNmeZs/wb+mpdnHITf/AesX4h8yrsPmjlOX2Jf9Usu+bvWiXd+4f7UX+CnPUbnMz+k7/b1M3n2S/jql4KP8JU/BMhDn/OXIKDv+d3z7hqbzgfMv6oP8GrfP7tHX8mrvfhOprP0Cvl8sMf93Xaibafn7BHeWc93/8ygjme+09uea/Q/+3P2Ub8r8pl4Zx/foQ06Tv8cZv4uzSee3d9k6in63/Gd+oqur6T37I539edP4bu/334inHvO/8Qr54c++/Pskb5nLj7T/pXfN4jz7mfAeqxv0vdbvlOe5Zm9yB5B/wz6LKbz9ozud8LZe+Y7+zvZ//Lsl8AD1A/SVx+0R77Uv5J3fuH+tNrkN32ZTDz7JfzKLyATX/lDgPMz5etfuN5dY3P1C95X8WrfP7tHX8mrvfhO3n2WeEbyF8SP8tE476znu39mPPvz71l7+ajfFflM/NSfvcl3PMOv9H065+/ax884D5/Bs787/Uk/c97Bb3guv5rpuZJXzk/+PLvKIVe5fvo5nr5Lf8t3yrM883Pjo7/TvMr0nD+j+508+539nTz98owDTqMd4ssdRzYAH+Zshuv5cLt5Dg9QXkM2lvs8cNzTj+vUkRrSV5usJW2B2K458sUVqGGKY00Jdn4ptp9k3o6VAy3WlH0lprCWOdTPfe/lfWCePU899voEuVIP9t43BiPjp3Z7070zrwNyzrDuyRaISfxc98uh9TEmTrGh49p7YG4u8PzZd+eO9Mv7xATPjqSdNg1r9h179ObeuoY/a0nm6x702bGX+BArbe1B15v5zD9pA+aZA079O+WH033PniNzX0FO8umfsKbWrIth7Z3XGgAfa2ZI2hun98e8va8Zj5FrV+cDWPe+8ZNH+z75QuZlqO3u3HRNkFqzBueuMRJi59rVOYdnzqC2GZP79gldxFVD3s9Y5pjIvFwLMYmX6x3H+wzsT/vU/bae1jn1Ha5qZrgG2nafGebLPFOPAc2dh+uEdddSA+SaMSbws3fapz7ItVMcSK3a5ZzhHk62kPcY2Ns3eTRP+0HbyKmX7idkvLwvnFW0NdgZmzzQ2tCijcP4XOe6MSDj9DOMDyPt+1ziP93P3hC39Xle8x4j/ZK0sa7ex+yTwzxZW9YDGcc1546TLuzTTuxH1o2Giemc5Vngk9qyPte6ZnPc7Yf+5nbd+eTXZN/alhxZu/sgrKlDG/dVsre5xjV+rnsGuxfCOrZTrtTomGg76T7bf7DG1MW97PFUFz5pn5zOG3asJcz1Jy7xr2JnXPs74b6lltzfPkPuDzjPvWBkHxJzQdaYuRnmyF4zTjzbm+SUw7PAZ8ZiWJ95cy3ptexd+zbWkfrsnbSu3DfmvXdCHHwT7cG8gn3H6WeFgb85k7RxzwFb5hk/857ovjJA3dkXaxLytR9MuomTPU8/B9hPcnv/6sx9J0+9PLMpHiyKolg3P4uksW6eG2TzOo6Hv8EmN8zGgjHM4ZwhXBs3fdXrHNLWQwPapg4xZ8exzq4Lu1zDNmHdeiDt1WHPgDXumYPPjIl/+3CPIcYQrq01+wCT5sT8agZ7pAbnfZ3k/alu6f5y3f3r8+HcuNyHkxZ5JLYae1+wS9+uKfPaQyFW7gFk3awzF/JYU0JM72OT84zR8bIvrY152rKWc+jaATv1Q2qhVubdS5ly5HprnPLjT1xhrp68fgZ0G7NjcJ2a0xb6LPb5wDdrAu657h4573yQOVlPe/Op+ep85Hm44rTvWTeaGBPdI0iNkBqxZ25Nzo2RNQBrDEkt9ke6n6x1f9s+590L+61WSBt7PPlY7xRD8Os+OacPOW+t9CDzsta1CmvqEfSk/dR3fa5q7nrTFjp3r5PX/Uys13NhXvuIj3EnDRmTulifwDZ9uw9cp16uc13UoL4E+9xnrjNm72XbWzs8kyf9gHX7CdZx10u1ZbyOfdLVdpL3p5y5f6ypFbKOjp96gX6kL7b2iLzmyRis5xwb5tbW+oiffW9SL6R964OO1/myxtZKHn0f0ZW94lot7knvwxRv2mP8rJlP1nvP3G/uZx7IeF2jsfvcnObuW6ImaU3kOPmCmuyfuewP/idd+OQc0JPnIHuits6lv+snXLcWNGb/ck/zTFgjtjnvM6IO6zKe9ua9Om/YZv3A3FjuV8cWepWxWet40nuLn73mXvr1vuBnvZPmhrjZv7TPNehczNXVYPdob5KrHO5n9iV7CvhmbHy16XPW57J9G+vgE/S33+TKfmgvXOc87bNOydhZK/3LuvHLefpB18m1NUDq0NZ49jzjneg8QJz0J2/uL9epnWvXp3joVHvWra17a+8fOXPfzVMvzyg4GybTAaJom5nXwtyN6Y2Q3DzIPNMGtT0x3bD07YcZ0jY3GtDnZiaThsxzlbNjTpqyb9N6xpe06TqmGMA9+3a6hqneZNrn6cxYu/EyB2QeNU/9P+2LZH8m7azpf1dbk7GvaoReP+0D9Nq0xxn7rgdCTPt80pPXk22fJ0jbvJbOhVY0J6/mSLp/nR9f1pPsMdrS/hE6Z+9Z19w1tj2kzSN7nH2ZepzxOj9kn7pn1gf272oPoGNMmqa9kNb47LnhmnuSNUDXkFqm/qR9+zZ9HroXvQ5pM/Wl64FJ50TaTXHUMuma+i7Y3uXvWri2d3c1o9Nzn7aQcaD9T8/MVA/zjJVknLucSeu1tzD5Tb0H70+1nGqU3uu2Tx3P5Em/qx40GSf70zHSbjqvoA+fyZU2YhJb2p9cJ029nxmr457oPc7nEsiZcbIPTeuD7NWkqeN1/RmztSXP6sq6uwdAX6dcU6zUlfXK3XrSWrBFC/eyL3d5kqk3aXvyk2nf+uwlmW+yaz1Z86m/2k/ryUnX1K+sq2vsfYDUcVXX3XnrXJA9mbTqO+ma4knvLdpOtq2ba+7BVQ7JXG3fOrJemOqStL3qTXOVo/Nd7adwbe47+/ZtpjrsUWsT7rkfeQ25d6ceaT9pl/a9ykN91Jnkel4Lsa/6IpNv67ZPMNlnH09aqBd6v7DFB0797P35CTz98swGJNzrA5INnDa+G8gc+6vDlI2dNqjt8wCkb260pC2fbZtxZdJATVOePhRdv7Y97FvGko4J2KiVNWzEGE1qSf/Ol/USl2sHdtM+08u0c5jPmNM9UTcj6+keAjVry7A/HROyP9N6c4pNjakLUlueLbAee4tdxs014ppHMjbXaL+DmNrd6cm+pF/X73A9r6VzTbUytMnckjVi2zmu+tf58W1bRvaYfH3vit4jc6gTfcSUrpHr1OLQJvdbpjpO+SBzct3xsobuWZ+PzN1xpGNglz2Cjpt0j/A3Zw5ztH3WA52La/sFrgN+xs+hfV7LpM9cd/2EtLG/CfVkbEfWnJzsui/AOjmzB0JdfZYS42d9k1bh2t7d1Zx7mraQccTnZIolUz35fNmDHK5xnXt2laf15p7jN/WU9a4JUlPud+qWPru5123f+h/Nk36nWiDjOYyT/WkdeUanGkW/jJuxzM89IF/2I9cg87am3k/yWTfXGTdhjTg50AX4ZJ8756O151BH6pOON/kzgDin3He6Oi8QlzX3xB5A91a6H5A9y/0S4lyto9s6HbkffQ+Ik/YO8yTUju4k60v9E9O+Ya+//cvhXmQeIVbbM4hz199pPSHXVEvqlYzVNVpT9jx1THWxThziXp23qZ/M7Rk5iJXoq65kiie9t90/1pjnEK6xh85BXO29n7km+9TBmv45st+C7SO9aa5y9P5O+5l5IWvCtuMytG/fZqqDmNyf9hgyJutZc/rc9ahrxZZ1R/qmH3DNPUBL58m+pq1gn+fgxOTbujuXe5OwztqdFq6NrS1x4a6fP4lv/S/PpgPPfZvMdTYt80wb1E1OvembB0HSlk/WHeppJg3dC669l/V2/ZOmZFrvXICNPTC3nHKkz+kapnqTaZ+zr1cYG22nPOpXU/eQPNmP7M8UM/tzV9tV7KnG1IZtruc+ZN29BplHMnb34AQx7Vvr7ZzuI/Z8SvZrInNI5zL2iSlHxu0cXKf2rqXza/8I6LyqV7AjZg/zds1d47THCb65x9aYfcj51OPMOfU4+9Q9655K9z7pGJOmq71ojc+em+5p15D9gtQy9Sc5+Rq7c3UvINchbaa+dD1X0KfUn/VMcayndcNd3wU/bBmpvWsxF9zVnLrTFjKOWBufaZtM9TDnPhDXa+i1zDlpltabvZ38pt432qghtQH5cm97r9v+pP8uT/qdYgD3T73M/nSMzH+KnWiHX/oYJ0fCHHvJfnXu3k/qoJ6+TlIXqMd5nm/onN33pG2bSVPHwz/rT1pb8qyurLt7AN1b0TZJXX2+4Wr90f1gZN4pz4mpN6kpryemfcv+oCvjZ76pj8/uVeq7O2NTPpj6lXV1jb0PkDqu6ro7b6xnLsieTFrxxW/S1dqT3tvUhl/qbN3mhKsckrnavnVkvXc82pvmKkf38Wo/JWua7JO7+qY67NG0x5B1ds25d+S96lFq5zNtW9ddHvshuZ7XYo13TL7d8+zTZJ/rXiephWvWHbl3015hQ86fxlMvzyiSQmiO8zyA2QQ22mZNG3868N1kN9AcNnbawG5yHoDcFGNZB6Qt2h7ZLDXoB8yzLvISr7VO9We9E11f1iRpw5q9FO6lj/qk/dOWta4jmfbZHmWvJ3JP9Jng/qm+3ENAi/qnmOk/nYnkKjZ1py92zN1f1wU/7VsXejLW1FPmxiZXrjO3Pwkxvd+1TLUzJ272t+toMofgb58EO/U32RvAP+vrHHf9m/J3XSfw0w6f7JmYP3sH6oDew1P/u3eCb/ZLe3O6L/p3TyBr0V7/zv/I+YDTfZj6jm32nfWpp9AaAP+rc5OxO39r5Tr3JLXYnxOs5V51v8mduaZe5BnU3/zT/qk/857I86KfuSYtGRdfdeibfTphTkbaEytryVysXdWce5q2kDWKMVg79an1QcZKfcZzDT3ZO9Zas7Ree+mZIGeuc937MpH6sj/QOcmRMdve+iau8rQf17lufzOGPvYytU46iNE9OpG9zVjkuupp6gNq0L41dW/zHJnf2pgTp2MQn7ln4K6vvd6Q/7Se+oS5GoF6Tv1RqzDX9xFd2avMk3sl3dsEW/PyydzcanTd/hmb+9mDZ/aD69aM/x3GlNZ017uusXPntbGtf+ojcfociP5J6jO32hu1us4cX/3UBWgwLvdT05QndVAT69ZtXnnkvOlLzNTGXFtJ+4xtrFM/e2+zv12zNUnmbNuJzNX2rYPru3iC3aO9Sa5y9P5OcTMvZE32Mc9H0r4N+fDXpuOhJfV0LdjmHFvPRMdyX+0Rc23zGoiZebsOYwvXaJNJR8K69q0z4V6vtda2QWuuc521YGstfDJXy0kHYJNxAHv7+ZN46uUZUBzFMPJAuTmO3GSal7bgQXFTHNm4XsPe9emwMM8m5wHITemDAGnbtTA8CIl22RNjiLn6fj8own1jtR/X3oe7g8Za7oNkjt6X9AftvM/niWmfgfsZh0Ffsm8M+5F52jfryTU1py39ujov3R/m2Ew1wCk25N4QkxjWA8ZmqNvzl75e59nMNbiKrU3Dmj3CJu08o5lz0gG9Zwzh2hxibIa9znsO66GW3FdGamDeOdTKaN1TfvBerrWu3F96nj0T7k33jUUtjDxTnkXX+57DOnu/IfcBndhkX5i7Bnxm/enPSN+uyVr4bL/WJVPfu79T32TqUfvn2lRf7l/WAFxnLbk/0HUyhOvsF1CLdl6bK3WrMesjN/fth2tN+jhaB7Qdcc3LZ/YFMk73mPvdG5hyCPHzPp/CtblYu6o59zRtgfvmsM+A1kmvcF56nbnniE/jch8NroFrjEmztF77mlozVu+JpB6G/YBcs6dpS/6M2/ap/5k8Xfd0ZiD9upfZn44H7q+xmtx/hnE7FjnTLveeecYnpv3qOL2f5MtY2jvcZ3y857Vr5Mo+d87u+4TrDuO1PmBun6T7Y/2Q2vP+s7rSd3oOurdJ5iIOdtbofjG06fq8b/ysyevTfqRf7y/jVHvmYGStnaNx3zJG2mc/sCOeNeOj3qT1eC76vEHrs7d9lgTbjgvdr64hbaczkTqsCx/jde+9z8A3SY3EyZ6x1vbYGV9tDu6fepGaofvLunHcEzE2dH8mMlfbtw44nYGG+4/2pjnl6P3Nnqoz80LXxFwfh/Hat7GO7H/bE8O1zAvcI8ZpPevGjnV7xBpDtGNwP/ubOaitz0/2jZFx2xbyHNi/E/bG2lq3ue05MHdkHZD7xRqxWksO+4VNx8r1n8TTL8/+BnqzpoMJp/sNNlcP9/LnwZfQ7vmy/Ex+6g/k5TX8RW353dz9sv8I0y/izP0lfvndTPv72+Hc9x/nfzv9h/yyPMOr3xN/wu+KP+Xn3vQS7rd+5+3Ls+KZzX3k5dmjL9iWP4t9ebYsP5c/4Rei5X+z+/pn8I4/mKcY+3P5z2Ffnv0dvOO7YPl7+dtfnqH9p3ynTO9Dfuv3+L48G+AHGBucY2I6CA1f+n/aD/jlnv0lfVl+Lnxv70uWPwt/bi+/H/bxHT8/+TlMLMdP+F/fl/ewL8/+Dvbl2fIKf/vLs58G+5E/k3/r992+PFuWZVmWZVmWZVmWZVmWA/vybFmWZVmWZVmWZVmWZVkO7MuzZVmWZVmWZVmWZVmWZTmwL8+WZVmWZVmWZVmWZVmW5cC+PFuWZVmWZVmWZVmWZVmWA0+9PHvkX5f8DfzjH//4v//Sw/4rLt8Dvf/J/4KJZ4TPd/KuZ+hPeRaXez5jr3/Lvwb7078n3s1P+NfW+Jep3vWvEv7Wfynt7l/oemePEnrFmWfws+erflf5Ld8H7+RvrPmj7O8b/80z32fP2C7/zT6Tv5tXzvzu/c/ls37f+c289eUZDb76hTP5zh/GP+2HWuvxF+Y/+YuE+j7zj+K7P37u+OjLs7tzfbfOOXjkj+fPfn5e7d9P4qfU8sz3Y/LqXk/fd7/lFxXqfuR7glr6uWHedX8lnDv0Ox4h63jm50DbTv14FM7ou35Rms7ed0KPHqnt7jvjnT2S6WfOu/p3p/eV74OftscT036+UnPy2T+LfwLP1Njn4Znvse/kke/QZ876M7ZfhfuYY/pe4FlJG38G05O8z3hnje96Jl9l+i6eoHfY3f0sMN5dz9qOkbF7PXt16h120+9Q7uVdjc/wypn/6N73WWVcxZl+FsBnnj3i9nfJb+Lu94ev4LRv38W3/Zdn74z1LD/hICSvfOH8Vtj76Qv9Xbz6oPlD6tkfLHfn+l3n/rOfn5/2RfUKv72WV/d6+n75Kb+k3kHdj3xP/LRfTtCTe0YNj/zMeVcdr8R558/H3/qz7e474509kuk5f1eeuzivfB/8hj2e9vNd34Gf/bP4J/BMjb/1mW+m79BnavuJfeh99Pdc7gs197Oiz7t+Pp141zP5Ko/8/s+63yt339HaSs+l8zq3J3kNuU+n3uGT+/uZvHLmP7r33X97dtLhnjWfefaI+5nPzWfzyBn/bE779l186OUZB4FPRhbTD472DtfS3wE0Bxtics+D7JyR+Vhnjo/rucGdh4eKA5z3/FLBL++bG8iRsYhDTnwyHvczTsboXpg3a2PYo7SBrLHXfOhzfQJt3b+2zdiZsx987zOy50n3lP4I86wh+2AuvwTTDx/uiT4MdXSvsubcr7wPqUHtmTtJW+P0HjAa9aetew69R10LA9+7ONC+gi99sMY7v9ST99OPa+Jlf6+eB+ysIe2l19o365a0Jy+cauGaHJJ999yZo+87zAGphzGdG7TYs94DRvYzsReZI/cEMo62gF3eN0f3kHHibq+6L6kNXdbtevZNHcI19wT73CfWjGMtXbv+6MhcXW+uEYt5xu/zkb53GOtE9iPtruq/0+i8tWLPvT4zxLOHiX3LPLnf5Mj4qSHX8D/lgKs40v2ArOUqBnP33Bh8ck+Io2/2xxxod517Yo+Ea+0Y0/Mv2Vdz9tnkftoxrC01MZKOAx0ndYt9SburPbeH6Mz7aLN3YtyEufVc9e6UFybNE90vtd35X+WW9mfoJ34/Wi+gwX1w3ZG9SzKOttSQtJ7c69wb163J2Nl77BlwqqnjZGyG/lxn/b0nuXa3L5nj1CuZ6mKuXsg6WUNLn0n7rG1qSO1JxgV76HDtWY0dJ+3Qlb3LmKBvYr+BuvtMJdhdrcOUI/2s15H6U0v3b+oT9sbJs3CVIyG+Nurr/jK6jwl58zlrpp6d+jzVaB9cQ99E9i45+fQ+6c89xxVpd9qzfo6SXMOn9XPv5JtM/b/qFbZ5VuTUvwn81ZWx8j6DGroHue9ce781pV/6dLwT9sCRtVlrrie5hi5G91h6nxj403vyqNdz4blL2yTXzNk5sld53xyAL3P3pPO8yodenqVA5lmga9rm4U1b1xObnEUSL+e5zucU0y8erjO/9EEwr7R2m99faGnj3PrVBvj14c85PvpJx057Y6uHNXMBejseWJcY1zy5jsbsEXbOJ71N1g/MswbWsr58GDJ+5oVeswdqd45PxoTuC3Nj85n6WMt4CTGoR7Bz3j1uXFcH8Znbi9TdPcxePBIn68m47TuR9tJ7wdy6iZX5nZtjqoW5/cVOvV2Lc231TbjnuvU5n2rJ+JA25pt8et+N0fEmqNF+qNG5OacYbQvM3Qs+mYv2xsq80j2k1raRR/Yq+8KasdSm1taGbfpybWxIWzR63f1qP8DevKxjbw2tG70ZD7+uUd9H0Kc1AbHVBdikzlP9Vxoh1zrOVEPaJ/Qtbcnrs8C9jDtpsKfEZu5ZSO7iiLpTJ3bkeERLx9QX0OU1pHZiTbWoYzpbwrzzCn7Zj4xjjiTXoWtk7t7o776hQ9+O0xAzc6PRPL0Hzs2DbdbUdRhL/1y/6t1d3tbcvU2yT3Llf5c76Xohfa0p+++6cbERbKc6tLU/kLb2Uo0dG7ucp722+gL2xu4a89o4kn7Cuv1gLWto3axlvNwXbNP3EbC3ZjRkzyDXU+eUC7+0YU9PerA1j/3TD5h7Jh7V6D4Zp/eNXuW8UYc4T//M20w9mSCm9QBxrTXzY5Pz7EP2D6Zacz1z5PUJ1tOG3M471xV3uVjDJum6ZcqbfSAO63mOJHuXnOz7LOCfc3Jlf5PsFTCH1IqW9M94fe6IxVz9zI0JUw+F+6lFWqOcYmE/9a+hhrRL3Une5zPrge5v1oF97gX3ucc49bRJ/46HlpxnHM+gZ0bfqZdTXO3c49TXsfu84+/1dEZ63zIfMEcTcB9/5+/mQy/PkiyIJtmovJa0vYt1gnWbRVNoVsLcjSG+tknGgGy4pE3bQ9c3acmNT7r2qVesZx1eS2pu/Vyf+pj90c/a+Gwdkhr57FqbqWenmro+rrkHxMhcUy8k1/DLHvRDCrln9kIm+xNZa2qfmNbxN3fq7hpyD+7iXNVzpxE69+STNqkNsrdifrjS17mBOfehfSeIhWaY4uU6pE1qkamerBl79Z1I+7v9S+56P/Uj+5V5pX247h7Js3uFrb2a1lPbpENfIE/uU5K+7QeZJ68l+9I9ssa8Tp2PgiZ8W1uSua/qv9IIaXvXj2ldulfEPNnm2ZxituYTGadBjzGu7Hot+yHoO+1j1s0n8yTXT9cy5c7nRrJnU20du/VnzKteTxqTq7j44Z9kvCkv8azf2Nrzqf1V7+7ytmau216mWFf+d7mTad+oT1uuMzb25IYpD7auJ7knkraTvtybvBZ7MMVO+6lGad8pD+ueh7yW3Iu8Bq7tEdet8w56oh6uiWHP1C6pLe2ka2v/JG3bD3LvH9WYPpL7Pp2BxH3MkfHu/O1/jsmeWoyr/mnPei33vnuWtu0H2TNyZ12PkPmm+CfuesZaazk9T51Xu3xeiMe9vp+9S9pOWkP7cz31sP2S3rMk+zDZZf7WcrUfp/6f7mf/ekz9u2PKQ23ZO+J6NmGqJ21O2htsMs+Jzne111PMk562zX2dzskzsQF/z2773sWfcr2Tl1+eZdOzcXx2Q/JwPNpYwC6HcTOe9KHQR11AjtSGjxskWUvbQ67DpIW8ufFqcUjHgvTlur80UlPXPGkR8uBHPGLwqS3zjMP91Jsaufb+BLHS15E15fU0IB/6rgv/9sl+o0GM08N4fOoLmXei47gXajoxredepm7qTVs0XuXJOL13Duq50wipA/TpoU2f4ekMYk8cYC3PGrCOPnJnDkfW1r6TPnN1LZDrkDbT3rsXPbLm6V6SPVJvkvuXTLboUS/9yFogc+W1dA+57v2Su73q2Kl36j321nmngzjW5r7k0HfSn/3kumtIbd2jPgOZ25jPQJ7Ux7XxGOa+qv9OY9pO/ch72Zum13I/gTXmOYD49lNac3KK06TujncVg2v7IcQhnrSvdfM51eJ69ojrjsPo3HmGclhb9xl6L7BtfwaxU1/TcZruCxgXv87HMF7vCagFf3LzaZ3MzXXVu7u8rTnPSYMPuZIr/7vcybRvxDKfMfm0n/Yrr2WKB/hyn0/B1vjZV8m6p33SZ4qd9q0JH+Y59J3ysE4MrzMPoMPeXu0LZG5jXtE9Ijef3CeW/YGM2Xmha5v6JmnLZ5+djP+oRmJYew5jY9d5EuJhn+Bj/Dv/qScTmYd4xgdipHaG/SM263DVa697pDZy9r2GtfQ3X+a6465nXT/Yg2aqy/PYGMP17F1yitFnof25nnqH36mnvWfugcM+YNM9y/xcp59j2o9T/4kx3Z/2AzL/Ha0r89jX1Nq9nPaZoQ36TlpOPW3wTzuGmrrW1EctuYdw6rE5hBja9fkC1lKPo31ycA+wyVonW4Y2bf9ufvx/eZabAaw7zw2XPhRCLu9nDJh80qbtoeubtJCTOlnLWrv2qVf69rWk5tY/aRHX+LQm5j7MQs2padII3MO2mXqW3NWXGItcxlRv+uUcu9SlvV8eTffwyh7brC1rJT9+J6b19E/d6MHWkfXcxel6kjuNkDrgzqfPh+cswZ84cNXvzt2cfI0NOZ/iESPt02ba+6meE/hOvc8eTf3M/Usm29Tb/YCM1XsD7XNVX9ve7VXGmtZTG9dXOsjjPnVfU1f7QefxWrIv3aPpDID38+w8Qu4hWjJX5r6q/05j2k79AG3Sr+lepXbieg291jlbs1zFmWANG+LzCXcx9Enwx8/rrDPr5pN5kuun6yt6v5qpBx079TenXsOdxo6bWvHD/8SUl1jGNC9z48qVrru8rdmcE1OsK/+73Mm0b9bJmnHoETmYey6nPKc6ck8kbYnTvcy9mfYpe9Cx0z5r9Frb1jXlYd2a81pSR17DqR/cV9Md5jQOfWKgM3Oltilv19a1J2nbftB7/4jG9mmmM5AQv3uW9/Cdei2nvZjADns0qd9cp7OjD1i7pG37XUH+7j30fa6dPxv/qudTz077+ExeyH5NOq7i9VnIWDDphukMSfaQz6wxa047yfyt5YqrutHanHr/aE7sMl/n73XoXt7t81QTXPU0eeY5g9Q3xTzpwY+4jvSbzslJL6gx9yzn7TvFT65yvYMPvTzLQ8/cTcgHQttuhLa9mTAVm5usj5uYGy59KCTvk8MYwDVxRe1qa3vIWmHSQgxi9Rp+mW+qW1/APv2Jl/5d86QlwZd8GZ+RGrpmfLJembRDa2y6vimGWA8+7kmfH/MZc+oBOaYagPtp3/kS1ogP6rBXratBH+tJ9jr7iabcg+SROF2/TL7N1D/mJz1ozd5O/uR0f1hLDfhatz3UtsHX/kP3nLX0n7TkWdC/8xtPuJd5T7Q+yR7d7V+ibfY3teCTsbRXP+vWJq1x6pFwP+NPe5WxsLcOtbne2jIWsJY6mLuPeW2cjptkP7Fj3bzqNl7uDbiufaKfOY2RkDvvE9u6UhcQw9y9D89oTFu1NeQmfva8aX0Zq/WhxzX1uCf2PDXLVZwJ1rFPn7sYXOceAPbqy2u1P3pus0fYZN4r8Jv6AdOe9V5wnTUn6lAjc33JecoLxMzc2HpG7E33UsihbYIP9/VTQ9pe9e4ub+4fcH3Vm1678r/LnWhr34U6GXlOqD/r1Td1oCH3XLTN/qUtMVKH9tn/nGsvGQsb1vDJeV8DPszNyzw1Auupwz7DpCP7wXXaS+roWhvPXdbDnLjqhoyR8QV/Y4B5M4akrbFSH/OsE9s7jXd1Yj+dHTnVhJ+wrgax/6e9mEAHtpmv8/fZwd6e8Jm2aEzb7NUV2Ex23Stipx3zU5+TqefcY4B7lnvdc9HWGhPsU5+9VGP3ElJH03uRvQeuT3uNX9asXfY6rwEbtRA7tWLH3PzEPuVuiNn9J1bmTrCdepL128uJtHO/zH/S3b0GNFxpTHvm5LzqadL5jGe/swbgWt2nc8Vng5bpPkw12y9jJ66pEU1pmxqF+Sk/96fevIunX54plqIYuZG9sRbvyM0CCuO+DZmKdQMcuVmnZnJ/8hNydMNZT3s3EE72XWtrIY4bb60Mc4mHhmEervWF9Gck1iyTlsRYgj3zjJGaGFkvsXPtBLWkXdpyfVUf82S6l/FZQ1fGdC33qbWf1jw/eQ7ENQcx8nxYy7QH+ibY689n1pl5GOq9iwPYpq96Jt8J/bJH3nOYD5u0u3seWMM3YyXdY0b65lmFjPXIWejzTTz77lrvffvo11qzD0n2SJ+k90+w7X51DuauMVJ76jZ+93DaL+ncjKTrzxq4pi6G67136ds6uOc+sqYdNsTMWNxjzX3sfnYNxoXcG8gzkHkZxrTujCN9VrKmXsvcV/VfaYS0he4HWEv2rem+WaewzpyBnlzLXhknNSdXcRo1pC64isF17w09sXZjpr/x1Z3xs2fWJlxnLMYJ98Vhf7rP0HnAOh15XlJH3s9ap723L9owku4Vw97meU6t9k6M3/mveneVN/cSuM6aG/3t953/Ve7GWtPfurpP5pfO0/st+me/yJt0L1MveRlonNZTBzbEUqtrwn1tvfZ7aDoPXGcu++VIrvYl8zKMqT41NMRgPeMy7/5lTLBX2pHfnoC1TnnbVg2O1AKParTWHGrG9nR+YPK1t4l1O4yPtsl+wt5kD4C5cb22f8TO+vOc2J/sdes0V9476VWfA9/Umjon0tdh79Gd+9Z9P+2RmrLGJPvBcF+EuLmeGho1Sff+aq+7d+roHqYN91NP9hfdrGX+XGectHRPGBmnMVeT9dvHid5LdLqfxMi11Oxa5m777F3Wnz5tP9UC6e+15yprhd7rPEf4Mqyx0S7toc+XdP8Ynp/MS11ocg1cMwd4z6FOPk+9eQdPvTxbluXr4MHvLyy+HPLL5LfSX97Lz+WVvfrsH2DLc/iLy+mX82VZfiZ3f1jf4R9BfyJ/cm3Lsiw/kT/5b9Q79uXZsvxQ+qXFq788/yT25dnvYV+e/TnsfizL72Rfns3Yl2VZluXr+JP/Rr1jX54tyw/FL6Icf8ob/X159nvYl2d/Duxl/y+Fy7L8fF79w2T/66xlWZblXfzJf6PesS/PlmVZlmVZlmVZlmVZluXAvjxblmVZlmVZlmVZlmVZlgP78mxZlmVZlmVZlmVZlmVZDuzLs2VZlmVZlmVZlmVZlmU5sC/PlmVZlmVZlmVZlmVZluXAvjz7y/nov6T36r/8tHyMn/qvF77zX1nhTBKPz9/IT3k29l+6fJ3t4f/mrifvfn75XiEe4zf9S6H8XP2t32HL6/S55Zn5TQLE27oAAP/0SURBVOf3J7Hfw98H32Ff+S+j778KuyzLT+epl2fTP0s6fclxL2384uUz7zPe9SX56C+q/mLvOP2B21pPPzymmvIlQq+b7/QHtr9wTdCrd/8y/tEfjCf9j3I6Iw1r/VIG23f3IfloT95B9yUHv0De/RKJ9meeKeIR+xmmPwKI0fv0EXpvmRP7I+fso3+svLr/H3027vb2Wd4d77P56H4lnP1nzn8y7dtP6eFXnA1qf6T/V1o+47v52XPxrP1nkb3w5/o7viObn1Lvu6EmevZOXtmDZ38W9b78pn1CJ3rfwbO/k0xc6Xn0e+sOn9EE3e/4PvNnyyu/V3wFU59f/X2oIUf3OXnlZ/gzUOfdGZ/OxCt8VW3P0nv87HfdTwPt7/hOWJYTH3p5lg8U83zo+DLqHzbM8cHuHT+IJh6JzfojD1T/otvzpPPml45+9otPvzi5zjXR56tAe+7fo5z0P8LVGWnI0X3/zHMEH+3Ju6FPfV6nX26+mknXtE8f4Z31TTof4dX9/+iz8e69/Qln5Rk+ul/JK7+cTvv2U3r4k87Gle9n9OvZ55H86PhuPvvnlPyUen8D7/o59Qh9bn/TPn3Gc/wKX6Hnq3/3/olMff7q34d/0gumd5+Jn1Rb8tV7vCy/nZdfnuUvBDx8V180V79M6us4/eGZNublM+9POYj/6A/f6QsO3+lLb6rJLyJrmph6CVdf1vmDTf/s21V9xnWYt780iXGKl2v2PPW7xjj9gLjqyQS2/csuMU7nqLFPDmvtfjDalqG9uh2tKdf0gbzveX0U+t0+ngH6O+Vrn7v8+GYvM+7UY+5NMbnOHrUvdq4x8txI5mbg088DcTMP5JxB7JPOpDVBzhnEbg3QfT49G1yzllBnPx9de/p0LSf6/HbuPvPUJt1X9y/ryj3rXJmHOMyzpuzVM/vFtfZq6tzWkVoZ9njqS3P6PrCHWYv5JLVnHxI1ZB7rke6LOh89G3kfX/yyJ+o+xSNW1pa+HTvn0nHVf6oL8GFuHfQnST+GZyV1cm0vsx8MYt89v/gzV/9Jd2tLslfEgdTl/vMJ2Hd8yB5mvjw3uTbVC+br+xMnu4yd93ufBU34YOuavZDsE9eCD7au05vsn+jL6LXU23m7Hwx72L1tX9FOyDftIeQ9BvmpzT7ymfUDdmqC7FXWSk7Wch9yfyB9s57cG4bnMcm4jNSZPWYINmlHDOd8pr6Mnz5X+9D9ynX3AbAzt3Fck6zBmL2PDOi8p/3OmnKvEtbcX+yJnVpy7xNryhzcA+8n6GWdeMTnGh/tus/2J+MzrNv+5pr4XLmevUr77Am2OU893J9qSsiRejzD3M84ifcZp97how33u2aGtK1wTfxcd19TX/slp9iQa+oTrvMMoSP3w3PgkLzHIK57krTNRPfMXkP3Rq1p75CP9Bm4r8b+7vd+nyMGENt5xsz9y74ufycvvTxz7gHj0F0dKg4qh3qiD+oEvubGNrVcxQa05YPGyIcxoYZ86OFU25SXuQ+ouZrupVjXBJrUoH9qYm7eRFv7y6e1p1bupX/G84tKyMu6+lnLnmXc5NTHE6lbiJtarsBf8Mu5dG2tvc9a79FUu5/t4/wR6FPGBebEUV/XlD702n0+kb3suk5MuvAzDmRPWmPmbPDJ8zH1ujUyx66ZdIrPxLQf5LC/MPUlY/OZ9bBm7CnPSW/XDsTNPeT61Dvuq8m8xnNu3taFL3Nxbh/yudU3e5Q63W+12D9zcf3ofmHb9XJPzCVoyH4B66n1lL97AuhJ/86H5sw31QDGzlqmnplbe/MS0/7LVe473VM89GhPXK/hTov0mnlPdZGH+bQfkrqg51xnX7MP4PlL0kaNk4+6pxhCDVkz1/ilLus2HjbTXA18pm/Wl2uQtQixskfMpx6jPc+QEDPvm69zM8cW7JF+1mxe7rcm58Rpzdk/YD3rJK+5U8cVqQfUnPc6j2graMv51LOsh3XjTnpTB3FynbmxiZka1eVZal+uWdNPur/JpA/brI9r/d1rYnafiJN1Z05iYK+P9QPz9FMP/t4H5vaZ++qArpkYWUNqa92QeV23z8RmffKbwMb60JBz4mRfEmtqnXx2bveBT9eyXtfNm/aQ9Qq6Mkf2UP/24Z56gXVt6FvWiq37NWluiIONmgH71MDcGHmd5P2pbuj+AnbdP+fEyzlxs9aTFrmLnRp7X9IWsib6m3m5n3NiuQdAnIzNeu5n1iT44+O+qN+45GuNqcOc+t/1Iufd56yHOKlduN/5mGubMYk11bz8vXzo5VmOPFAc6HwgGx+uHB7UvH4UfHx47g43ung4pB/sZHrYmKe/dF7siJv4UOZ98/vgil8gE6lh8qfGqYcn7YD2qQeQfWi7zD9pPuW8OyMNcadxtdcnpp55z3MEXeukWZur/Wo6zx3Zf5n6mjWlD5rv+pTn11ruNE662o91e/aIvXR9apLeG2C948OUV9z3jgWdozVAxm77Pmdpm/1u7mqHji2Tbcbr2HBVQ5954qt7ipV1TTUyJwag07xJ6hFs9ZvofrTuSUvbyNTbqVZtJvvT/t7ZTrWnztZxF+9KN0zr+BJjIvVNvtJr6SdZV16faF09z7qhc07PRtq0P0y6Tv0h9nRGM27vV2vsvmk/0fV0rEfrAe61bWtNugdpe+rz1DNI3V0/ZB1TTZkP/849gU3u1dSXSQt0fd0LrtOv1+/qTW2tM3NPvWB+8pXMLyfb1pf5pc8Juphf1d1rcrcPXuPfNWTM1g1qbL2QvZxqzHiTRtBv6mOSNh1LbRNTTcztw6n+u3okY03rvWdca3PXU0ktuT7ZnvosqVeyt5D5iNU5IPMQr3sFUw+b7E9r733t9Tsy9lWN0OvTXkqvZR7I2I/0AKZ9yXqn2jtv15A80+e0RdfUh9bbPcmYxOI6z/nyd/PSf3kGHGAOqtf9cCQcQG0niM04xfAhzuGDdhd70jY97DDdx3d6AH2ocpwghutTL+Hqiyof7tNedI2A33Qf8ksGiJnDPmCXX2qZf9oXxtSvk8YTxMm8cLfXybQ/2TM0tp7uCesdg4EN2k5apr50LVdM5zDPgGTc9kntE93L1Jw9SCZdqQFSJ5/GzDH1outTj/TeiDFzLyediWeYkXadozVAxsY+a8lnA7LHV5qm2nNvhNjdu8k243FtrTmyhqyZPmYvswf45BrketYrHd/8d/uFTddKHP0d9rp1T7aM1g+9b5A9FGzQpH2Pac+m2Lln5Mj+QOZuHXe5r3TDtH7aIwc+MPlKr3F9VVfv10Tr6jnX1g3EVivk2ZS0aX9AU9fP6FqA+7mvknF7/1tj963tWVeDQzoWeduWcepz1grmnqAebXPgc9dnaD/Xun7I/nHd61c98l7Dms8AUHvqg8ybdH3YYCvt1+vZi6ne1GYdPWDSl7mwm+onX8djZD+k9WHTOaH9sWm7rJu1Kd/dPrCm3uwpYOO9q756XnqYAxvmScabNIq+jNYnrFk7sRjSZzmZakotuZ69ONWjzhxTLMmYwLU9m3Sz3jHSLv0n2+wNdmrUjk/1ijY9hHjTPfNA9sZ6ph5aSw770zGzbuj15ip2xoHWxrXnC3ovuTYmI9d6jzM21+7XFcTLGJAaptpZ8545rfGqFx1LW327HmvPOriX56j71TGJp47s8/J38vLLs7zn4TrB+iMPITHy4IN58tDm/C52PxjQD4+cHvLJ9tGaoPvX9cBVvKyhY8GkG6bahVz2muusMWtOO8j8fuk9AjEetYVne5Soyx51z05autZTX+FUu7lSe8/vmM7ctJcZd/IB9E9n4NTL7l0y5ejaUudJ00TXpw7pvWmwdf3RvL1Xp7OeZOyTffbO+H0/uasdptgw2Wa8jt3cnfmMP8XC13OU19LxhZjez54K6+4LdA+7H6170nJi6u1Uq5om+xOTbWqbas9aWsdd7ivdMK3nHnGdelLf5Cu9ln6SdeX1iT47xMx573HntFdJ2rQ/PKJLsq9Jxu39ao3dt7QnTur3GZCONdXzCNRLrNaa9F4krQtSG76pM9e6fsg6ppqmfECsU/3Y515N+zxpgc7XvWiNvZ71cr9zpLbWmUy9yFwn38x/R/ega4c+J/qgJfNk3u6J3O2D1+rI+jJm+oj2V+caphoz3qSxMcaUI3V3rCttU03MuQ/6tv67eiam9d6zPH+T7lyX1JLrk+1dn7N2sf47iGt9pzzEVtPUQ+bZD2ydd8zuzymnXMXuGlsbtrmee0nO3Nfe58wDGXvqwcS0L1nvVDs+xHakhp4/0+euR8inX+vtnnRMIS73l7+bl1+eceA4qMJ1HkBgjg+HLm1PTAe/c3uA/bK4e8Bdb3vjce2DZGzX2ja5qomHNOsgPnGEvrRv6mjy4e5+QH+hyFS7dtnrvDa+WrBPrVxnfuYn3Q22pzPSpG7pnnN9VbfYf/NwnfsjaMlajDPpA9bSHj32Tx/yMLeW7udE6wDm3buMO/nA5AfdS2n9Cdq736kBMp+1P0Lr7D1E67RnkuuTzhN3PWTduNajTe8l16xn74jJ/WkPhLgZB5hnDVyfYqQm+6at+5l7lJAn+9q9y30wVtrjb+5THWkveb9zQmtOHUBO5vaaefentV7R+U7xtGGtNU/Ys4zVPcs6er+mnl7lvtM9xcu9yGu1qHWKLb12V9e0501qAewzB/GylikmNsZQU/a+e4G+1H0FWlIP1/hlXOs2Hjbmh+5b2rc+amNN7up9lNRAvoxpfmy6V2LPkqwTPzVZn2tdP3TdaQ/Yd93QfklqADV7HuHUu66vY3XeXs9e9PlyT9XBvPshnQcyF37py7XnKPVfccqR/U6NeV67NmysG5+Myxx7fawfmFtTng+us46sPe0k47KWNSRZg2Q8++c6c+uSKYakDjSkjis/67VGe5W29KD3R7vEPNnnhBy5P5D9hbQ56eZe9ib7Pvkbn0/mpz0CYnXfse99n8j9xGfKc1cfc/tnj9XfMds/809cxcYvfVljCGvmNu+pVurLWFxnT80tXOe6/UncO2tVg/W0Bkj7Jn27Fx3LXMZCn7ZJ+nXNvTcdU7I3XfPy9/Chl2c9Gg5grnuI+ZweOg+jox8w4XBrQw5i+XABc9cm0p+Rvsz7QTrZJqeaJGMwmu5VamhYs7bpwe4vlMSH3CH5JTPtQ+qxvwxtM79rjqtaTmekYa173z3n+lQ3983hNZq7Hww15Jq5J3trdy8c+uQZ6vOKlqxhAp/uYZ4ByZzpk/vFmMhepl6G/WjI1TZcqwFaZ8dmTLSfuQStqSu1MPIcTDqFefrZM8g1a8p76CNP+mSvzZvPhv6tozFG1uE9Ru99kvXap6mXOayv+0r+qZfSsbp/nikxfvvd7RfXahR80p/P6VlUUz+fjKw1ydjQ5xFYS02594ysSdRAPO06bq4xum7vZ/xT7kd0t0+egdwLbeznFFumtau6iJv1TKQuyXisYSOpXT8+vYe+rKf9JX0c+UwnuQ9TXPdffzRoB923yd74aOdTpnr1z+FakroZSd5PX/M7rFEdSdb57JnK/kHXlOcm+8Owbw152oY86Tv1Cbo+tKVt6+317AVkH7mPPTmka7I/nQc6F/OMLVm/44Tr2ef0y/0iX9fmeteddWVs9Gf8rAf/zMe1Pcja2w6IlX3N3jCmc2Tsjsdcv7TxHiN1J6ypg5yZ17M9nVs1qG3KoYass8+reD9H+nlPfdlf4NraT7q937Eg/YG5dtRILWnfaNNkf4wF5Mr7knvQvlmPa2pOvdxj3f5kTOj+ZF+mGq5ig2sMbaV7zro9gFxDY65lXs5Cn52Onecl8RxOdt0byLztk2vP9hl7bY1hHCFe7gHX2ZOMSa6M0xrNu/w9PPXybFmWZXkefxnZH7J/J/mL2LIsy7I8Qv9RP+Ef8cvfg79T/lam34k4x/mCa1l+KvvybFmW5ZN55Bfg5c9lX54ty7Isz/LI7w7Tf9Wz/Nn89pdnk/79PXn5LezLs2VZlk+G/zWNXwyWv5N9ebYsy7I8yyMvFPjZ4v9Nbfk7+O0vz4CzTQ2O/a/Olt/CvjxblmVZlmVZlmVZlmVZlgP78mxZlmVZlmVZlmVZlmVZDuzLs2VZlmVZlmVZlmVZlmU5sC/PlmVZlmVZlmVZlmVZluXAvjxblmVZlmVZlmVZlmVZlgP78mxZlmVZlmVZlmVZlmVZDuzLs2VZlmVZlmVZlmVZlmU5sC/PlmVZlmVZlmVZlmVZluXAvjxblmVZlmVZlmVZlmVZlgP78mxZlmVZlmVZlmVZlmVZDuzLs2VZlmVZlmVZlmVZlmU5sC/PlmVZlmVZlmVZlmVZluXAvjxblmVZlmVZlmVZlmVZlgP78mxZlmVZlmVZlmVZlmVZDuzLs2VZlmVZlmVZlmVZlmU5sC/PlmVZlmVZlmVZlmVZluXAvjxblmVZlmVZlmVZlmVZlgP78mxZlmVZlmVZlmVZlmVZDuzLs2VZlmVZlmVZlmVZlmU5sC/PlmVZlmVZlmVZlmVZluXAvjxblmVZlmVZlmVZlmVZlgP78mxZlmVZlmVZlmVZlmVZDvy1L8/+5V/+5T//6Z/+6T//8Y9//M+dP4f/+I//+K/alsehZ//8z//8P7NrsMMe/u3f/u0///Vf//W/rv90qJXnZlk+E84YZ+0n8e///u8Pfz/8NPbnwbIsy7Isy7K8zlMvz/gDgl/C82WBL6F+2h87d7z68kz/adCnj0Jcxitc/bH0jvhCDl8iAWfglPcdnF5U5cusj/LoiyHOCzV6bvD5yrPfPf9K7nrEPvyJLxIfPRtXTDHYy688Oz+R6aXUR56pz+5l6vQ74JXv+RM8P+9+hvbl2bIsy7Isy7K8zksvz/hjhfmrf1h+B2hG+zv+yzP+qPqMP6Q+ylf9sUSOr3yRM/1R7R+yr8KZfuSPb+rNP/a5/qoevKvWj0J/fuOz/irvqPtv7d0d73p59tlMOj+DfXm2LMuyLMuyLD+TD7888xfy/oNCG4d/BPEHEfN8WYUv93rNGPkHFPPMxTzH5MunPur1Xud0zrjKO8E6eRv6ZEyGL1nUJmqG/uOp+5nk/dTYfyxRm+sZHzvuq4eRuYG5a8b0JU4OYqE1dbSd9XdN7oH2Uy+B2MaQzEmduXdTH8zZe0CMzDvVDfgRB9SrfkiftG3UlrZqT50MtKjXkXHRPt2H9Emd6UNse2ieCdaIn71RM7CW897nXIOsM8+dGhy5L/h03KzLPXHkeTn1iXzkTz3m7HOgn+fF+5K21nsXQ16pm3XjNvpm/dmXPotXeclJPWjNeNxP/Rmj98S+dL3EA3JO8YW5mvTh05z4nvYTWNNvIv2wBfzThzV7+Gw/ut/GybwMc5/6N5E51Ws+e8YwtmRuruWul10LI/3zfudclmVZlmVZlt/Eh1+e+YdC/lHjur/c+4s8v2D3mr90E0s7fynnHnN/CfePB3/55jr/kFELmIfhHyWQPmlDbOfmJ691pd8J1vUVeyTmMC5rWY9aued9e6QPMewf970GNNsv/YBY+cfMFN+5fVYL8bMG5hkrbQF9ac+6fSG2vu0n6rHeRG1N1pPXkPPsD6CzazFv23Jtr4nnNXq7XtfU6zyxTnvg2eiedD+6PugcGSfXuGdNefYAO+fYM59wzT1Vn/myT9akdvuhL/m6x9h0/ilHxu04mQMb1/jMmpmrtetSu7CeOYAepg1wT13qdn6KYc5X6+a644u+xspcxMs15+bpvEDu9HFuf7t/XFsnpC/38xmCztm1stY+Uy+dtx7itb90Lq7R0TqzBut/pB/EyjhozTk++gm+1gKZK+k6ic09bFMPGjIG9zu+87tetm3WwjX3hHnmWZZlWZZlWZbfxIdenjnyF2XoP3r8Jd1f2tPHX8r5Bb7tiGMsMC+f/cs85D1t8w8Q7+Uv8qlVf+59hOmPAuL1HzhpZ83cS61cO8/rhBjde/9Aymt8u6aMmT6CvRq7LjXzCVxnjalr0ij45V48AvHwm4ax+Mx6WUOfdaobTn2YesJ86knm47rr7f4JPuaG7it4L/uLX/at6806e03sY9JxT0wx0/d0Ldnzrk2mnl3FJYZ9x6/3AKb+pi3xiJuk/bR+2tska7yLMcV7tO472hfUNum6ygu5jzD13f5Na+k/rd/Vmn0V1u3fVFPu5xVTbGidafdMPxpisCaPxGobmfYKOgdga7+ajHPVS0bWlXmmnFOsZVmWZVmWZfktfPi/PGNwnb+s84sx93r4i74+/GLNHwT5R0HOtfFTPyAf1/mLf95LjeK9Sau/+Kf2/mPlDuxTD2RsIUdqsK60457a+Ux7IVf/EZJ/yNg7RvYBMv70B05qpC7j5FAv18QQdNm7SWNirNZ3Ak2TbWrg0/zYm5/r3tPcs7ZVm0O77DFkr7hOfW2bZEzIvglzYwt+2W9yci+H+SZ/QKO1Ssc9kX0S4mUP8jprhPRPrQm6Wws57G3mAGyJBeRrfeBe9LDnU12sq2Nax7frU0uOR2O8Uvcd7Qvm435rZmg/+aYumM4vMYjPWsdm6D/53tXKdfcqe4lv93rymcBuOpetM+M90w+Yei5TrLZlpI1Qsz1Iun/QPe74rt31kuvsu3Wbs0fHWpZlWZZlWZbfwodfnoG/EPuLNL8YM5/++AB/oeYX7IwD/kFhDsDOX8j9pTvtJO+1RvAednLSil/HvwN9bU8M+yJpZy/Il39QMFd7XifEIFZivL7mM+vOmGknaNF+qivBN2tMXZPGCWJc5ZDUJa3flyR+qo16s8f65bqxsz8N9lkT18bgOvVxndqktQHaUh/XrUG/hJyn3p3WOjY2xO3nYIKaUicwt+7TtWRvuwcy6b6KSwz7gh/+TZ6LCeIRN0l903rrnPb1mRiv1H1H+4LaJl3J5Jv7CFPfjX/aE5nW72rNvkr2b6pp8pk42bXOtHu2H1wL93L+SKwT015B54C0JX765dpdL7nO4TM25VyWZVmWZVmW38xLL8/8Bdlf7l2ffoEXbLFh+As4ZCx/WSeP9sQG/0jNX+j1g9YI+rQNgzX0Gt815+l3gnXtRe1iXEmfzIef2vXxDxLm9pb72Wf6oV/+4eK1vc74aSf9h9NV7V0319rbc9eZ9x9hcOpDkzVI5hPsuGeNkHWoiyGpAb9JJxDHNeO4N9l/YrF2isNa5mN+13NjJtjp13QPvM763P/MN+URcqV2/bMH6jGOa/bLPcQ2+8M1NuaQqxzgOphDfczNwWf2IyFeaoHUSrzeE+bmAXOr0/ofjfFK3ZD72nA/YxFHLepWZ9N5gVzZy6m2jMl19irpOuCu1klv97J7kT5Zf4Nf+nJNj7rGjPdMP3oNv6ztpP3UvwTfjoVf9w/IwTpk7zwPrp30EJNx6iOwZpxlWZZlWZZl+e289PIM/OXfe/yyzDyHf2SA69Mv3dr7C7f5GP7hB/4x4MhYk0bIWP5Sz7VxXWOkr/ZXsO4fHwl/dGRcIX7+QaI2YC3zZz9Th3/kONKn/1jKWjN+20H+UQXYmoORGlIbsakj13ufsOl7rcX9SKy117IWseeN+Rjksv9T7LRluLfZm6tatcs+Jtk3rrHHH7zvyPq8Z9zuJcM6es371svw3GaOrishL7b2mGFvIPsDWSfDGoU8rqUfOdIv96ZzWKec6obMx7Bu4hE3YT31to+9S7Je4mHzTIxX6sbXuI2+p9jdM4a6Oy90runMZIw8c46s231xD+5q5drYkr3E11iSPtN6oh6GOrrGjPdsP8htfPz4lOyVue/6lxiPYY3dP8geu+4ghmtTr7DJ2tOXkfSacZdlWZZlWZblt/HUy7N3wC/9/BKdf2wsS/7x+1H8I9M/7Jbn4Q/lV/dh+Xo49/lCLMkXJct/f9fsd8TrTC8J+bm+P9uXZVmWZVmWP5Evf3nGH3L7gmNJ8r90eAXO1v7h9nF4Jvu/Mll+Pjw7V8/Pvjz7/+GFz35HvAfOVH9f7FlblmVZlmVZ/lS+9OVZ/t9PluWd8Afbnqtl+d/sC43ls+Bs+TOdsS8ml2VZlmVZlj+VL/8vz5ZlWZZlWZZlWZZlWZblt7Avz5ZlWZZlWZZlWZZlWZblwL48W5ZlWZZlWZZlWZZlWZYD+/JsWZZlWZZlWZZlWZZlWQ7sy7NlWZZlWZZlWZZlWZZlObAvz5ZlWZZlWZZlWZZlWZblwL48W5ZlWZZlWZZlWZZlWZYD+/JsWZZlWZZlWZZlWZZlWQ7sy7NlWZZlWZZlWZZlWZZlObAvz5ZlWZZlWZZlWZZlWZblwL48W5ZlWZZlWZZlWZZlWZYD+/JsWZZlWZZlWZZlWZZlWQ7sy7NlWZZlWZZlWZZlWZZlObAvz5ZlWZZlWZZlWZZlWZblwL48W5ZlWZZlWZZlWZZlWZYD+/JsWZZlWZZlWZZlWZZlWQ7sy7NlWZZlWZZlWZZlWZZlObAvz5ZlWZZlWZZlWZZlWZblwL48W5ZlWZZlWZZlWZZlWZYD+/JsWZZlWZZlWZZlWZZlWQ7sy7NlWZZlWZZlWZZlWZZlObAvz5ZlWZZlWZZlWZZlWZblwL48W5ZlWZZlWZZlWZZlWZYDb3t59i//8i//+U//9E//+R//8R//Nbjm3rIsy7Isy7Isy7Isy7L8Vp56eeZLsR7gy7N//OMfL708+9d//df/G5dY4v2895P453/+5//S12Q9jn/7t3/7n9UZYzlefQlJPuK8gns6oc6EffK+g168m4/0N/n3f//3/+r3sizLsizLsizLsizLxFMvz3jR8MhLkFdenvkSrvP4kuQnvjyjXl7AoJ0eJejuft31hlgZh/ldzz+b6eWZL+WmNV+e5X4xf+bF1iN8pL/JvjxblmVZlmVZlmVZluWKt70886UXL1Kml2e+aHH0SyYxjp++fCFnzs3hSE3OjcEgv/rbHniB4hpDfAl00gvEIj4jawbWOhdcxeyXZ1z7godrchCTGL6MuupH+oM1OYwh2YvumyN59OVZ94LYU8yu33ol6+mYQryMkTVp3/mzR3m/+7Msy7Isy7Isy7Isy9/Dl7w88yWFLzPwZ54vViTjZIz0YS1fdLjGfeCaYT5fnKi77V0Xrs3rS6B8EdMY65EXRkL86T6gJ/Nxbb1ckyNf6Ngr64G0SX9gLeOnb+vSzxwT01r3ovvIZ+bJvHy2htSf620rGY9r61OH8+4NMFe3tTlflmVZlmVZlmVZluXv4kMvz3L44oEXFMx52eALB+4BNszF9em/6DEOLysyJi9CvN/0yzmuGZJxIO3Vki9grnI1/fKFXFkXsTK2nO4D8awF0HJ6EQZTLOztf/pc+VPvqW77NDGtGSvHVT9TL/HUyDXaWNOfNe7DVDuc7gP+9nfqR4N28y3LsizLsizLsizL8nfxJf/lGS8nmPfIl0xiHF6U+AKGe+T0ftrl8IWIc0ltQF7mfKp1Glcve4TYWYex5fQSx5omul8Z//TyK20g7fo6YzuIYb8n7NPEtGas3C9G4r44cl1f6kIzn4zW+Eh/9clBTMjeyHQmPDvLsizLsizLsizLsvxdfOnLs0cwji9dyMXcGL5Q4doXGs59IcI1Q1IbaM+nWqea7pheyjjUQtwpdto01Hpa436/7JlyUJv9T5/JX6zH3if2aWJa61jO3QP0qg9SL3DtPXzx4xr9WetUO5DLHuY1ZH+7H60Ter4sy7Isy7Isy7Isy9/Dl7w882VVvsA4YRxfugBzB/fJz7UvNPQxvraS2kA9fAIvT9I+8WXKpB3/6UUU+ax9ermDj+vAesbh+tQr7ndO+219kJrb51QPYJd69bMPuS9i/mSyp2Zjd1/Ikz1BH/PWjU9q7zjQsfCzN2o1Rmtv3dil/7Isy7Isy7Isy7Isfxdf8vIM8OFejulFjHFyzZdded85Qx9fiHhfUhv0yzPQx6F2X6bkCxvhJc103z7hO9WdeQGbfEl0igvcT1sxpyP928eaTvan+/bRWLkvOcAc7hd4LryXPvTAnoP+edbMnzzS3+wN2omTdXGPNfNnXdxjfV+eLcuyLMuyLMuyLMvfyVMvz5bfSb88W5ZlWZZlWZZlWZZlWR5jX579BfBfUuV/1bUsy7Isy7Isy7Isy7I8xr48+8Px/364/7fDZVmWZVmWZVmWZVmW59mXZ8uyLMuyLMuyLMuyLMtyYF+eLcuyLMuyLMuyLMuyLMuBfXm2LMuyLMuyLMuyLMuyLAf25dmyLMuyLMuyLMuyLMuyHNiXZ8uyLMuyLMuyLMuyLMtyYF+efQH/9m//9p//8i//8j+z3wX/Sif/WudXc5X3X//1X/9rfAb//u///p///M///D+z5Sv7QR72fPv/n//5j3/84796weffzHd/d+6Z/O8e8D3wVfzmn5efwSs/775j73heGH/7v/BN77+6B1+93/KZv5Mlz9aX55HxHb15F8/0+Kv241X4nmePGn//+RM51fwOON9T37j3WTl/It/1PfgOfrP2v4mnX57xhewPIjZ5+e8vQ3vSg4eAL62rPwaw+6lfbPvy7Gu5OyvNZ5+dZ/rxyi8F3933d76sogevPjNXet4RX3rPfO7e8UffO7470ObzwBk59eQzuDuTr5z3n0r2W+gBvXgXd/s4aXg31HT3M+Td30kfPS+v/Lx7997dcffdgZZpb7n3mTq/ug9dJ9f05rT/7O/V+qN8dp3Wwcj6Xjmjz/BMff788XsGP+ZX0H/rc2Sd30n2WJ0nXt0PfLMHn3Wm6O3pzLP2mWf5u7iq+ZXnFz/2jRiJZ6FzftUefzbU1c/os3309+2f0IPP/g5/N3ffRX8qT708o0n5YLLBv/WB+yymgz893L+Fd/wB/BGu8vrD4DNg7/qHz1fy087KM/24+qXgju+u2x+eX/Vi5o6v0vPKnt3x7pdnX81d7s/s3Xcx1fzVv8x9554n7/5Z8NHz8srPu6/cu0e+s061fPZ33Vd/t/deM2dM34f2jfVXf6/5zP1GGxqF+nxRetrXd/NMfdhlv3s+8VO+eyae6fEr+0H9/b3H/DOeH3KdvhPZr5+6F69wVfM7nt/cO55PzgEx+/voq/b4s5me2Xf08bv4zdr/Jp56ecZDePoy6y9rfyHwYfRAcI/hg0s872mrb9ob27n+wvq0RgxyuM6Dxqc/9KG1vsJ08H24U2PapI9aJrvEOhxqJ0/uETlzTi59+svU+9m/0x/AfV/d2VdimqPrSk3THnV81tWFnXUZr/uUdWYcuNOS9XOd60nuwdQzB1oFn5N263eY9+pMkNf5VWzgOuN4Zpq0IeZVbe43NnkfP3gkZ9eNL3GJyTX37OEz54jBvdRsnKRrYqjT/A77aV3aGYM5a9mz1mzPoPsm+hjfmiDja6ceRvYEugZjTnvWeSHtsJlIG7SmHgegLWPYNzG/A1vraVtI29zbjoOeie6NdnmGGF331Dt8UgP33Cfo3naOPBdJxtZWPZ0T7LH53Ivuo+NUs/bU0PsppxyQ9tmHZ/a8aS2S+5G+HdtasbGHkDbcZ+S91J/3MwYxu0/udepjpF+Sdtr0Hre2JNfwsV/Se5xk7syXdD/tdZ+p7Fdij5LpuT4xnRW1dm3TfqQu1qf7kL3I5zJ97PXE5Ic9cbt+a3BI9zTXTufa+LmWdMzU0v3y7ArrqSF5RnvbWov5Wn/639XXsE5/1ZP1TmBLnScyL7aS5yXvc50+V/1mZM+zh8TPvuHHPbmyhav9SNRzgnXPAXbW2nWQT/qsZn+I5bz3qM9Fc8qJtuwN8Z2zxpy8+plPsM24SfpxLfZj8kmd+GTNSfoz1PXo3knW7jWxzKmeZyBO68h9yRoZuf/45jrQg/aB7GPG6Nz4QvfdPemcDPFcua4P1+ac9J3OYe+nWoXrjJX7A/i6Rj1ql9PZIg+2+ve5YN73UmvmzbhTf7pGUCcja0pfRtfL3DXHqbc/madennkoaGTTG+UG2BQbJs49JPgaV9+ed7w8BLmxueYm5nprZW2q6SOQ25qE+FmrmiR9pkPatD9zYoC94l4/xMTOuvXJ3kP2p2Mk3Gcd1JDaXU9Ngq05rCd9M++kr3Mzz7NhbOB66o+0Fm27X4k5Be3cU7fagLm18Zn5pzhZK+R626PVWHexuU5dE10zPtk7r4F8OcfXOoFcvW9dm3Td9jG1PHuOnKd+5lMPXONT7KeoSX/0qpkc2ffsCz6uET99sj6uWyuf3eeMr132LvPxyVxaG365Z5kXWE+N6Su9d2K/ks7XNsR3vWu7sgXm1t15JljPeL2/rE91SeeYesvcXuZ67jW4T9om6jRX6uye5P51/8B71pj2MNWMzszBumdiygHcy96wrk1rJr62p3jSWiD1AHPj5XWS9/FNf+n9BOb2yjqcEzPnxOSenLQI66nD3KkPTWmTPq2HXMzxcZ71MFdfXp9wb4wHxDO/6+afmNYfyQ2d33pTD2jnGZ/ip25gbpyuyZ4RI+Nwf9Ld5xuwQ8ekRa3k7L20BmCOPxivQVPmxq73x5jO+QRsc97QH9azb/KM9rSF1OG1vthlv67qm1Bz+lwx7Y+0bmkNnhdiZd7uS/e7a2Wtz7p5uG8euLLtvMB8Oj+tobGf6Wt863AuXKsNmKuFXMTqfZfpHjySM+Nmj5mrx3pcp6f2Dbi2z9hmz4U8eZ+5Pey6pv4lxMleWVf24Mof1GLuHMS+2+MJYuKffTTP3V7om5A/fZxbV/a0e+hc3+y3dE7W3Vf92ydztL6rnnE/96Pr59pagGvtu3fcZ+4ZyD5A1qqvdTWeNcm+eQ6EmFf9wT51ZI29xv1TvdlH89jz38ZTL8+Egru5NCU3IzcKaKAHAtqeBtrw9oX2ZzPSP8nYvbGQGw8dGzzEp3Ha8FOs7BUQY+oNdm3bsO5hlNRELOYZd+qpdD3Zn+5VQo/zoSCX2vGz71P92Lqe12Je4rZv7q9Y66Q3a39UCzadI2G99wAmbZlzyq82mNaT3kfrhrvYXE+apWPDtDfSvT71RK5itfZpH6f6pr2TqR787Vcy2WZvpWvEB7vUdaVJ7s6p15yl9s+Yk2581Nh6AXvyQ69PGjL2BP7YNVONnS9t7vb8GVs+vT5BD6/2N+NNpK2gyX4Rn3Vz5L5gRw3JpAcmHZk7/dJ22r+7WNN66+L6Kgfr+CSnvbvbx6a13OUnzhSLe9Y8PWMw1dGQ233MmMD99O/1ZKpD0MeYyF5NdtmvvIbMSZzehyZzSfboqgZwr6dxqi/BpvPja/+Fe1ln96X3Vd3E6TVRe9bWcYUY2Ca596kZ22n/ptjZfz67F9B7nPGn/WOurrw+Ya8Yqe8Z7b2e58Y+S+/HVX0Na8Ri3fjeP/mgE9sc7hWa+2yk9qa1QvY4r4E8xsevc2Xfcv3ONq8l9yOZbJO7XIINtnf2aOA6+5wYp7nKCZ4j7mWPr/z67EHuLzbTXrfG9Jn63PuedKxJ72nv1OfIfrJmzinmHVc1TvHSvn2he9A1GR+metN/Wu+cXGuT2pPsWcYH7hNzYrJVO2RcwNZ+Pdu71N55JljXf+qT5Noj/UndxM/epB1kvd2rru838aGXZ0LhNrwPQW9AN6nt8yBMm9f+fRBYx8dh7N5YMd4jB/AZWidMh5acHrD2wZb1STe43iMPLL7pb08nOo4DrvqDZusyF5/kygcmryXjTnvkOqN9mfc9dLifHQuIw9ojWsyL7QnzNcRuv6yPNXsmaoNpPTU5pufqLjbo3z2A6YykdiCHMRxC7q6dPGk77Q209twTweZu7zK+9dgrmDTCZEus7B2QPzXYj7RLHVz3ngD2Uy+MpR5G+2f8SXdqxNc4OdTb/ch4Xj+CfdAXyNH+nS9tpp5ga/1ta74c2Strn/oM3CdOkr3L3BNdC3CP/SEucfg0RuZDV+4ZTPFg0kFsbXOdHOSH3EvB1l7lmGJJxoS788d6x0g79w64NpZMGqS1GLdHxiTWdM+agX7qK1mnqD2He9oxs07o9cQ6JvJMgvU4mEOeCcl+cZ1+DvcO376XsJ46IGu0hskXpnMBqfEK7K76C8RvjR2fdet05B62P5CXOMlJN/falrhqJ745Mkbe5zNrhY5LTLTnvdaUPsTruhnmSY2PgG/qfVR72kKeG6/dD+zQJVf1NR2HudeZP0F35muMYyz1TqDL/JK5u995nqmrdaRv1n1ny+fVfiTpNzH5YW9PcmDLmNbMgW7vTd8b5JrO5FVOMXYy1YcdfvR/6gkx3Mesx3v4eC8H9aB9yjfVBMTKGvB9dO8eZepBkjVo17rAGrFJH4f2k2/3gGvuic+VPezYDP3bFzpn9ixjJ9xzT1tfPpvNnW3GhdQ77W9q5xr/Hmi/0iS5190TNGRMNZ36k7FYt6bsLeQadL2dJ21/Ey+9PMum0SAbC70BvXG5EZAHYdq89s8N4TNjZezeWNG/db9K64TUKnloJh/oukTdJ8xHXO2mnkpqaXJfGmNiY33opRbmxpzqz32Z9ijz8pn15v6KPZz0Zu2PatGH+QQxUpNM2jLnlJ88p15Zj/uWtYB1w13sZKqtY0P3hnXpXndPuNYXMlZzqjuZ6mt9GX+qpzXKZEssYibprw/7farzVPNUX2rIa/zzTGXMtJM8g6d6pdcz3hT7DmKpbaoRXZkvbe72/M72BP7ZP0Hn1f5m7onuHejDp7HRSQ/zHHCPGpJJD0w6Mrf71D2Z9m+KlUzrrevu/OW6nPZu2scrja1lyn+CmHfPBevm7jrMlfuW847ZtZ1ywlUdaFJ36oPsVdpJ9qt7d4KYvX+QuSR7dLcXk747nwS71E+s1Mm89UHHv9qH01rHdm/zLAgaWUsyrr5tl/3Ja5n6D9zTtvc49+fkL6nxETLeM9q5zvU8A17nSK7qS+xx7js5jZn3k7seCbGwS+1Na4XscV5Dfl9MdWVfc/3ONq/lVCex1DBxl6uZ7BN7wJjy4kuM5ionmJf4aTf5mSP7L6f9xV7bk0aY+tz7nnSsSe9p7x4ltT9K68q+TBqTqT/dg64p49/VO613Tq65Bxk74Z7f561vOhtC7Ve2GRdS79S71D71Tq40iTbWLOTMnqWmU3+Mxae9hOwtaCNdL+uO7Ntv46mXZzQoG0pDbAoNpBnCfeba9yHoQ5MHYdq89s8N4TM3AV9j98aK+VjLjX6V1gmpVcht3skHukeCrb1qsnfWmHuQ8ewL91qf5L5M4Jf9Rxvx0kdNWSO500ctknm9tl/Gd9796Dqzvme0GNf+JdhnTubYt1bIfNhdnYXMD8YT8+aePho7Sb+E+/bOXmU/UlvvM/Pse+vhOv2Ttu264dlzpH3uHzm0b7DNXmGXGtRkvIx10tGamVsnNtkvrl1L7R1jis+n5D5gy/qJtIWO1xrNe+JOGz3KGFynPq7to/22J30m8NX2iq5R8M14vb+sm3tiimvN+BmH67blOvtwtU/qdP9bJxCLkTnUknbeI8ZE7p8wNzfc7TFwL/fGHkDvY9q6dup7a4GMfQU22uGT+iT3vHV2rehgbi87Zvtn/oneP3ucfh0DG/WqR33YMbdfaDPmFbm/ifVn/7Gz5u5Pg236Qvco4zW5xid+9sLaG+Onpqvzwpr9BO2yd9Y55YOuCfpsEAubvEcu8xmDT2He/YP06x5z3bozZtIam66JuOZ9RnvvFXmZo4+17H9zVV9DTDWBulJLQ/1X+SXtsg+gHmyyTvN7FrvfroN7pU4+mZsn676zvduPhrjdA+buT/e762qucmUPuO68rVseyYmNvTEGPcm5vZLeS65bE5gf0N89Ee3M55nIfU+yH9D+wPzUz0e52uMJ7K0Xsi9qvPJtvV0n16nHfeOz97CZzmTnTJuMnWSO1meNE9hlfq7TtrVnrehKLZ5PtXfs5EpTgj+jz3XOWVfTqT/AfWyzN91/bE71Ypdrv5mnXp65WY487MDctT4UNM0DAb15eRCmzWv/3BDtHRm7Nzbh/mnto7ROSK2CTg9R+mQdV9qImbYMwCcPNn3I3GmfOnPvGPrkvkyow1rci9xb6LOTGqc96rzmIT6xmeNjPPOL9xnd+2e0kAubCdcYmYMY3mdkn8nVerBJ/frZw8zjtc8GWo1/FbtrNnbTzxJ+2Q/iZww+JXOoKfcI+4yVtHZjNV3H1d5Zi70CcqRPkn2WvJexiJG51MV662jNqSfvZ/2tnZjMiZXx2w7QzBC0msMhqY24UzzXtWnyTDDS17XsB9faWpekHuxYty+uJdo63Nu8l7mb0/4CsXJPmu6dkC9z2n/sk+7bCXWkfe/DlGPaS0jdjvTznmfIfRCure+Uw/sdC8wvqcdcp763FuG+MRjmy3tqBuJ7Vto3cU099tl7rNu7jAlXdU41gOtpQy3Zv7ThfvaKuWuem8yV6wx7gl3e7/2UrIGR9Z7OgrBmr0SNgs2pN9w3rz3RtvcwY7qGPfTZZKir11Jv388cTftim72yluyVNUnWy8i+5H33ELhOO65zHU3py1Bna2xaT2p9RjuQK9f4tBe5xnimvmTa57yfeoX628f4fOb9JO+nPnLkWu5399u9EfvC0FbNXfeVLeQ6IzVO9B5o33ml4zOsddoH43UPWFO3ftmz5JSTmFk78dXMfUbuZT6nkPGIJfjlWvr1WvaI/N43f9acZE3G7zrt3auc9niCerIORnLaC8C3Y/e+c5297r332ciR/fcevYXOybV70rElY7Y+858gthrshWRc6Frz7LiW2k9n606TEBO71AAZkxxqOvUH1JJr2Vtg/VSvmnNkrb+Jp16e/WmwoT5sy7Isy/LT6F+2JvoXtmVZvg+eV57b5Tmm77rt5d9J/1H+Dvh7b//mex724be+5FjeB9/DrzyT/I6aL9YefQH4E/mrX571Ri7LsizLT+KRl2f7R8Gy/Bz4Q/PumV3+N9P32P7h/nfyGS9N9+fkx9hncIFXnsnpv2j7jBfkX8Vf+/KMTdv/pX5ZlmX5yTzy8oyfZfvL7bL8HPZ/nP0Y/DFF7xzvfoGy/Hz8Q/vd7Muzj7EvzxafyVd+pvneJcdv5a/+L8+WZVmWZVmWZVmWZVmW5Yp9ebYsy7Isy7Isy7Isy7IsB/bl2bIsy7Isy7Isy7Isy7Ic2Jdny7Isy7Isy7Isy7Isy3JgX54ty7Isy7Isy7Isy7Isy4F9efbF8C8H/Y3/2gv/Qsdn/Msa9POZf7Xjs/4Vn4npn+Z9hc/4p7s/Auf3T/oXsOirZ+id+/U38e5/cpp9+Nv/pTq/Mxmf9S9d5b9+ZL9/ys+o/ZfRXuPdP3/ezXfq+4p/Pe4jv/P0vzT5m0H/o9/hv+Vf83umpmW54zN/xvn909+v/L579693/0n8lL+b/nb+tH14+uXZn/TD4ztqOX2ZTVr88nM8+oXnL6WO/nJmnutf0QNrmbjTywOX6z6A+PkHO/fyweyY+Yc9ffyKX9TUwOc7yC8fe/II/oGsjld+YFtT4vl1XJF2j55nsY5HtD+ahz7m2SD2I7rU4rjSlH8QZa7vovffPX3lmcD3nbWhx+8l9uPRs0JdqYPrV+r6KOj3Wb367rsCv686L9nv6Rn/DvKc+rydvsPecYZf5d3PwEfI829P7Nkz4MfwTDTkuFp/hFf0PYp1MPL3g6/4Xnj2uWfv8nuO6zzjE9hkjV3nd4IWz8fdd/ir++F5dHzWmcqa7qDerskz/1k8e+aW76V/jiWcn48+y5wDn7l8FjiP/T0D5PHZYfyU75BnmX4Gf6SPn9GD3/ps0s+7n0OP8Mp5/onsy7MvrKUfbB+m/BR/yOY9fB85fBxS/YzjD3Hu5xcnD0V/2XwG1jhxpZfP9Mu+cK12+mJvzGUM4NovAK6zB5+FWvl8B+/68qEPH/0yJP/V+bk6T6zlntCbR+shproZV2grPU+43/XcnY0+k1cQK+P1/DugxlM/Pgo9Oe37R/AZfxU05Zn7Dq6++67A7509vaL7zRn97r5dndPPOMOv8u5n4FVe+fmD3+m7yjpffbbe/fOxQV/+fMlaXtX+CM8+9+jLM93zCWze8TvBZ9DfKVe8sh/kyT5xnoj3GTxT02RLjdMz9S4+O/7yXq5+jr3j2SZGfr/yXDDPM0L+/p5i/dFz/pPg/Pez/44+voNnfx78afyUfXgXD7888xedHD5cNCTv58PKnAPtmg8tB9x74hd/xusvFtZdy4dEX78I3KTWBqdapgePOfeB2MRTu/Wb03ECu65HMh6oMXv50cN35Xf3QGdtV/1mdA775Bqfj5B6pz0hTvc+bbi+6tPU20StDiGnsV3r/US7a9pNedTg8IxB3s86rvpiDP1yLfc49THQn3EF/9QkbUuM6dzmvRPk7v7dceeTtYp9mdCez6v9SujNI/XZi4xnvimHOvh0CPfz7NmD3HPGlCvXpv0HrrOmtMt+c+39PGN9HpOTxtaX+XNOTjVwL/vASH3cRzu47lBH5kEL93o/pnqYcx/ISS7uGT/jatu1MwDbvJe+Yq2Jtumb5H30QT+z+ifMU0P2ceJ0PvDzPsN+AT7dj9N5pe7ed+5D5mZow3XWwP20yzX3J9eT3Nes7wri5X6ZQ3K914Bcamzt4nlN7blPuW/T2c660q9h3Rz9bLiPXcNVv/tcwF0t0H5qad+pFtcnWvvVuWXetWS+rlt/fLz2/tVZ0o7ajHkHOtAzkXmNC/bOkbURL9f0AeYZ07Ms2Qf7mec5a89+c/+Z/UjwnfZeWEvN1pN1dh3dt+xPztWYPRJ73HQfrsgeoJdhbu870Jw1MfCH3m/vA/G8n32YfFq3vqJP9gtN5stcjNxT99814b73iHXiFNseijnAmhj6ZW+ge5p7nX7Zu6yDkf1InfiYv8m6GerqfbnqCbCuZvKQn7l+6sm67sCXGlPjqUaGewH6ukZedFFfxuO+e8fIGKx5n2Fv0p7hnpBzii/M1aQPn+bEF43E0T/1NGnHNWTNjomu4QRrGVPd0nuQZ2yqB/uMh43YP8CGOf6TLXj/Ks6fwMv/5ZkNF+a5kaz1PGO4EWAs5z4k3Ac3XJi3b24O91yHzAWpA1o75EOEb/uQL32Yp8YkYzUdF8zndWt7lKu83ZOEWrKfxHFOvOw32pn7pUTM7AO+1nJH62VuLK5PesEz071sTjbkzfjZH2t03rnoBfoEX9bzi1pYy94K/tp3T9MHnZkLu5xz3Xsj6M8aO1bbJ9y3Xuvv+riX+3fi1IMrWnvTtUD3sSEe6+i5w5rJwadjij31UX97mBhL0KMmY2Xt3EvNrDnvPHzqy2fGgbTNOMA18dir3K88Y1PfJWML8dKeODlvPerlXvah6yROaidmnsWMBW0vUz0ZixidN+3TVs1J65rArzUQJ2OhXf1dm7DuPsGkJ2uBqX4hR/aMa89HxjWPcbFjji10HNa6Z9bTmqdaMxdrqZ+4mZu1jIcO453OxB3dM65zj3OdXJkj1/ospR7P+6lvk601cz97xhz7CfzoZdvkPmR9V/1uHeL9Uy3GEObmmHwbNGW8JLVTX+axRs9SXkP2uDUS134Zx56rOWM1xE2fO3p/klMu7ls7mqyFT6+h+8J17nHW2n2w9+Znbk32xfNgnkf3I0kNE/bTXICOrPNKm3NRR9fbsJ45JM/dFd0D9E35sOs9yfjdu6yn14jF8JwaR7tJd/qz3vvhujG1dW6f8WOe0D/3BZhnbHkktnHSjljMjcn9XCdf7qH2oG3jfXO3Hdfd16wx6XqtK/cha5sgRvYBfwd+xOf+MxATf/uUfVGja87VoK9zQEf6OLcu6mUuXGcP0tczmHRO4nJPWGsf5uawPuetJyF2a3Pufp/AzpoBjTlPWjPXnhXz2BNg7nrX49ye6J97pq+1dy5t0eH1VZw/gZdfnk0NSZs7ezbDTeO6DzGHxwPUsdwcmHwb8poLOt4Ugzn3IbVIrgMHhbgemIT7aZu0FkEza6eYd+DfNWXM7McdWf+pV9bQ9eReXTHpBXTiP60lV/1PiHPaiyTPzFQDa8bpmFda8Huk9/jbR+zRA93/tAPs3KvWPZ3j9J/WwXq0O9X3SG9ZT02PctIm3Re42gdisUZv04/79jrpHgC2nRO679L+0vfT/xQrydrz3DZTDzP3SV+Tcaa+C/GmXiZdX2rIPFMfqNPz1nWjyTVo/16XqZ60TU3guZC0nTSznv4T+LWG7AtkbOK1PeT3Bkx6ruI2bStZs2TuSYd6p35nj1tPrknqmjSmvtbKtecGjafar+gaphyuW4/fSdmb9svvr7wW+qAvn9Zx59d6E2zROPV90ql94rq5syaYNGX8Pi9gnsl3gpzYdf7U3v2GzG1OyR7nNeS57N4Btp1LWEMLI2Pe+VifQ7ju/hGH+M2pn9yz9rwGYlsrOjpX2mdf8lqe2Y9ksk3udEHu05027FjX/oQ208jcJ7DLurjufeMedknH7/q5Ns6pp2hnLTnpxtYYXKNJX+zNhU3HzPy9j9N5nHoAd7GNhS8a5crv7nlgTD0hfuYAa5v0T/aSNcCk99QT9Tm6t8aZYt7RusBeTPHSfvLtHkw1ER/ddz2c1jsnOtNG7Qnr9myqST13ZG735FGmvNKasbUH3U/IWB130kX9xs8apv6mbZM6M86fwFtennGvhzZ5Dd3A3IxpY7D1IHQOB0y+0PqYC/PUdjoY3IfpULKe8R3Tg8X9zJdMa9yzV8TL+SMQ76RFqO1KV9dn/Xe96rxquWLS6z313em1T1c1A1pPvTydmamGPM/ETF13WsyTfTRHDmNmru5/2gF2J93TOc57HUu6nlN93PMcTOg35bhj0p5M59L6W2f3BT97xvVUw1Rzx5Hp/lXtfV9bOOWgF9x3WDv7f+rT1EN8zc1190qIn/mMM/U9aXtAY8ZiCNfqSb1TH/K5yHMP0z5679RTmOrJWKkJ+lyk7SkPNtxPvQl+rQF7+wJ5RgBNzPNe9gcmPR1Xm+kcnO6jNWNA9ulKB73qPqRva841yRomjZk/9wd6v7EjxhTnRMe4y+G6e2ge7ps7B+ttC9mLPP9p63WP1JOwZi+vdFpf3pfsd+bve+mXteCvTw50Tb5XeH7Um9q5tlZJHeaU7DExWBdiWZ85k+xJQhx8Bb9T/uQUT/DNWORRe2I/m97jUx/41E7SPvvJZ2t+Zj+S9JuY+mNPegA5prXsASP3amLqx3QeJrQ7PRfgfmWfpvjMc6h78hdssmdXuqnRM2BsPolPDDVznToc5sEn+6W+HuZI7mKD+5o9ZV3tgh33zd+kTvvC8J55erCevRLs7VHTZ5frtr3am0eYepBQrzVo17oAO7RwX/sc2k++3QP61PtMDOKz1rEZ+k++nbN7xjX3ktxnfLtHk4+oyWHuzjtBnvTtvMJa5k+N9KJ7nH3peiZdWT+2xpv6m7bGyqHOjPMn8Cn/5VlyZ5+bMW1MPlgdKzn55iHpQ9PxuL46GKlFcv0O8p1sW0trhanGE8S66ldyqoH8WW/WP2nJOFNvuXfipLfPC0z7kKDj6kzCqWbins7MVEPq65j+AM4f2BP2WfvsQc4zV/e//a50T/3Ths+Mm9zpg7uaXZ96/wiT9qRrhe6V0KO+zxz/Uw+ga55ywtSLky1cxZ38Wn/WmfvfTD3M3K1DPKeScU49boiNLSPr6fpSQ+aZ+pDPRdeNJnIl2vCZ9STk6XoyVmqC3uu0nTQn2Ko/mTRkX+AUG232geuMP/k8GhfaVrJmyb3Ja8gc+HWt2ePWk2uSuiaNqa+1TvkBvdP9iY5BvVc5iK2NewWtLZm+U7IXxoS0nfyuyP7Zg4wNqfOu36IObCdNWQu5yDnxbD2Q8VLbpLNts7bsA37ocGR/8OFecqqJmtMXppjNKV5DHLQyqKc59ZN71p7XkH2YdKR97mteyzP7kUx9S+50NZO2RF/iXuWdcmS/rvBMJcyzDubdI+YZ/+oZuVrr2PRjOjNgHHsC2KvFHtzV3nt+pa+5i40GYvVZmfyYc/+U31oT42N7dX6or/t4Za8WmfROMZ8htT9K6wL7MmlMJt/uwVST8e/qndY7pzWLsRNiEAummiYfwC9zZe7O29CDzDPllc6fttOZyvWOO+nK+rG1hqm/2vrMpK6cZ5w/gadfnmVTgeurA9HN7AbmZhjL9d6MPlxJxpE+RKynf9fS+dDBXJvToey8Jzpf0n2yF/mlhnb1Y9vrMvkKerP/xsnc0nuFnfWTo+vO+lIr4MuYuNJLvs6DbepqjJc1cZ171+vSe0zu7nmSPWqtXJ/qSsyJXdp3HZmr+9/1YHfSnWsJNsS86m3nIU7Gog7n1uOZUEf6J/hl7yfsVcK8e5E1nGpSj/oAO+4xTvvWNadu90xfcqfeqxrxyzrStvcQeh+51r97zaex2g/SlrWOSz18Zh/xybpT+wlssG174mR9qYe1qz6krqknqRmMQX5zNJ5d14nB3LOSmkD73Hdte62ZNAK5u6fqFnxTh2QfuE4fromTMM9eXO0ncY0NXFObPRL7bN3YZZ2ugz2yZ3wyP+171iesWwN+qd94wpq54FRv3u/6mu4zGlIjvrluza2l4yT62FMgj33KvrQt97W7Az97aZy8B6n7rt+Jce5quYox+SbEz95rr97U3vuKb8bOvhnH2NzHf8I4CX6TvbVmf4nNvY6RnOI11tt9YG4tfHoNxM09bX2sa8916uR+2k/7an+t89H9SKyne6BudPQa+bLO5CoXsGZNU14wRpM9uMrTa9SSedFunKTrsjf6Ja7lObAW8nnNJ3ZTPiFn9pmY2OMnV1rA85mc6myeiZ01W5vz7rt1Cfaeq8T8fHaMRDvz8cn8VCP3c639Iffqo1Bj10XeUz+xzxqzL2q88m29XSf1tZ6M2T1I7H/SOdtm0kt+c+Cb5wAmH0g/e2Fu5/at6T4Qq/NK50+N1pfrzE/1aJ9kHdk/7vXeaNv1cS91ZJw/gadfnlE8Dckm5T2HcJ2b2A3MzfCaA2Scbjb+rjE8BNOmQtoSV3u4q0V7YkMfbkm9jEkHtL+Htof9uorrwZzALv0c0vdzfxIfBkfqn/rN3F5B+lrrxJ3eXs8enujeptZ+yJv0I5dnZqqBtTyjqVX7KY82jNSW54/YrLk/mav7j712gN1Jd+5rave8nfoCXS9kzanJPJ4JfLXLYT58O7ZkDofngM8pb9tN+Bw57Jn38zwnkw/olz082TasU7+2WdN09iD70n3o2iT7Y7+5zvOTcbWZ+mpvyZW5Rd3pI3keuM+ncK2ezDP1gThq5HPaj4wHaJ30JrkX5Ceu5yE1gb1x34mtLVgr97uPqTdBb2vEPnXlOtfeZyS5Zk8S5tmf7mOT8ew90BPvM+wHEC9tey9zr7Q97Xv20JhcZw323JGgP/eHa3vZftZAno4D3mdkTPC+a+YQczXdR/2sO/uaZxEtxITJNveNoV/DWvYSu9bOPOs99RubvO9+3dUC2VsHTL4NcdIvtbb2ts245nLgZ48h1xjq7zML+Fl/07Uax/u5H9I918/ceU96LWvN89H7zb3UgK7sQ2qhR/hrT/7UwLW2xnl0PybSNu1P/e6+ZR3oyDWG8bi2JvuYusHamzxz5jiR+swDXucwZq6psc9U6sq1vK82hvtmjgnjmNPnJfcbJu36ZG8S7qd9x5RTbOynvQXPXfa6NWT+U+/azxw5PD+5Rl7iPFKT8btO/N8BGh6Nq+60z+fztBegb0Lu7AG1Zq8hY3i+cmT/3TNyQedUn3BtbCGGMfE1lkw+YGwHdWVu4nC/65P27bzCeuZvjXnOGNmftu1+QNaPrTVwr7V3r8yJH2vqzDh/Ak+/PPtMpo35k3hnfX/aQfxK/vRz9lE4T3d9wSa/eN/F9AX+t0H9+QNx+Tw4w/kL20+Es9DP42edkY67P1+W5Z7pOdnv8WX5+XzW77J/Ovu7wbLsy7Mvh1+s8i39R5j+qFoeZ7/8Zx7pi/+rz7sht//rxd/K/tH1dfyGXqMPnQyfjXfrJq45jOsz/urPqWX50+H3sPy5tc/OsvwO9uXZx9i/n5ZlX559Of2fqC5fy2e9/Pnt2JdH/jDfH56fw6P9X17DF0a/ka84Izzb+zNqWe7x52aO/Q5flp/Pvjz7GPv7/7L8sJdny7Isy7Isy7Isy7Isy/KT2Jdny7Isy7Isy7Isy7Isy3JgX54ty7Isy7Isy7Isy7Isy4F9ebYsy7Isy7Isy7Isy7IsB/bl2fLl/A3/MMSyLMuyLMuyLMuyLH8G+/LsF8G/cuK/6PSb+ci/1sK//mbtP+mfgf8b/vVU/0Wxr+i7e7z/CtL7+Mr9W97Lu/fub/2Xsvgfa/gfbd7Ju3r5t+7JT+GjP8N9Nhl/+u8Ay+N8xc9b/kVXcvzJfMZ39hVf/T/qs3+nf5mXnwd+t/yGf733K878V/Fb/+OOn7oHnOWP/j33k8/VH/vy7B1Nn2LwS9J3PFiP/rBUc2vML2NGfiHr4/jsXwTJYU8f+cNh2odX4Qsya5400MO0mfJ/9Bfv74Rarn4gU3f+0vIZ/Z945Uv2pzE9r9/13XG1f1+1t1/Bn1SLvLum/L71Z8IjtG1/b6vzs/7YefW7Ib/THn0O7+we+dn1CO+Ks3yMj/4Mb79Hf0d7hkd+T7kifRmPYt7ui8+549m+YY/f9D1h/xyPPu88o/qcnld1P/Lcv8rdd3bqZTTsca5Pe/4ZZ+2nQZ8+6+fJBLm+4nwI+3f6Pfxq7SNwhp79+flM/+/O/E9l0v2Rc0Bvn+3vu/mqPXj2u+cjZ0+6JvbFnzlfVe+JfXl2wXdvTvLoA+1DnLb4Zh095zp/QPf8nZA7HySu73J9xi8KGa/7AfTvkR7wID/7C+R3Q61XP5ipnZ7IVz0Hv7GXJz7jzH6Uq/37qr39Cv6kWuTdNT3yffsI74rzKOTKnxvP0t9p7+C39nL5f/noz53et+/4PeUKbD9y5nlW7En3hZr93cHvpkdypO30LNq7Z7/n6H/ugdobdDNY/2ysdarlTi9rj2j8Sb9ffBbTOflMPJtfBfvns5RcnZ+Pwrni/D/DM/3/DM1fwaT7q8/Bu/iqPXj2u+cjZ0+uavqqek88/fKMg4Vgh1iII5uFD3N+SLieP0CAddf6h4n3GTbKfKnHnG5uDuyJRWxz+cWQunxormJkba/WnXRvte0eZH8S8/GZDz/3Oi/r3Gtb4P705UFP9DtpSZ2ORH0yaUu6J9hL3k+9rfPUrwQ7/MA+PgKxGdirxTiCFtcYMvWeuf1Bf8b2fsY69Q4/bczRZ5XRWnudnFfPmmQ+xonWYE3Zv7yfORlZLzmZ219rOWnpc8HgOjU9WtdVT1ozA8iV8dGTNuQSbJlnX+yJWDejdaef9aI56fxp864eWkfG415yqkNfa7H+jIUvnGoxt6jTOomd+5X3vWcO8T6jaxHup51M/Ut9kLm1U1diLY48H3k/NRLbOfZZmzH0y7W05VMbhvG4pj55tYcJNsQT/E5aAXvX6C/r9idj5X3Bhzo6Z+bjPkPtd+cM9GXoBxkHTnbC/ewzNaQd16k746VG7Jhjy1r2J32mswf4ZU+0Q4/3Uge2zMnpOvfy2U19kLYM6yZO96b3OP2yhsyHDzk6r6Qtw/xZI6N1MsT+MvATYjFX60lDgp0arnBvX+GqLzLtwx25T0KcvvcR0EKsxHPHZ/a/Yd19Ynhm+GSe652DuWvu5+m5SVrvo36ey9TUe6UOB7bSe8C1vel61Ud8Y536eHpewJy5nqRecrXGpGuTZ/cq17IH3CdHknr0Z6QdNlNsyP6pv5/l7p96IGMz5LRfknl7/RQz7zGsO/vK8KyqwXlCrWjo+pNT3/TlHmvkZzDPeNzL3rGW6M+wp91rBvqJhY17xEi9xMo+4GN9QNz2bz1J2jHkkThZl3ZXe5D2xM86sEmmPUl7h2Rs7YG4zMnveudKX4Y18Jlz7PA97R2wPt2Hk8aP8NTLMwUrhkYi1AKZC413o224Des4bqpwzZp+wpy4YM70Sw2umwNsaurknrrAwwqnGOZ0PeM9U3eirWsdm09rn9Cez7bl2jhCDejMekQtjfqtz5zcB2PCVGtqFHyy/xPGSpinH3Gso3XeQZzsF37MieE4xeI+6/agY3GdvsaGaU+Zu1fEInbuHf4nLYJf9oaYOU+9E6kB3Lc8J6mra2aetgl+gn/OuzbXPS/qMC+2zLOWKy19LpwzJONfxbrribGTSUtqZ44N8Jnx7IUQJ3vFPH1TN2v45nMn1pFr7c+8dT/TQ+Zq67rv6shYwD3XAZ3Op1qInfHbZuoN9tYLGaPjTaA3bbLG7p967Ae1PLp32asEf+3Nl/Xqg87MhV3Os7dtO+XOOqgPG2FuzXn9KOTKeFdau2buM88zaazWmXWmXe8TdszN2TVprwZien21J4/0Ju2JQeysIdezL8A8+5B9AeuS7EdDnqwDuJf6U0v3zLnxicM8z1Dm1h47YuSaPYW7GljjHug39dzeSufM2iA1CHGxE+bmuso90fmvICe2xHek1kdIrSfIYS8fZfJBX+v1HDxDa/ZM8dnnICFX75NzY+Q6c2uYzoU578g4nofuw0SfHTXaMzSlr/au9x5kb6Z69b8Cv+xD98W6hPjqN749U39qFO7lHmecSXvGwS5j5hqf6s1ryPqJkfkldQBznzni6Q/YMXc/EmuwF4CWjM21+qaaG3T0+lVM4Dp7hdaMgb3zSbO4l/bCXlo7MVIHc231TR32Uhvn3Q/jp05gbr5Jd8dXrzbEap+MqX3nUE9CLu0ge3EXB325X5Mu6T46ty9Tja2r+5Fga2yYcjnX3zqIrQ7QHqw5damj14Ac+gJze5TX7+Cpl2c0KBsqFJPFw51o5jYvG5lko0TbqXFou2rspLPJGu9ivFp3MtWaWu42Pv3blmvuJcaeakAfdTfTfXyN3XmwzVqnXFPdTeedepE2J/2JNo6EvqROz0H3EHKPQFuYdOSZmurIHk79Ilf73NEayY+2E72PqVmI5749Yj/Rdq1zOhtp0/ZwpWXaD+bZC+I9UldeS/pOuXI/J+25ntdylRudnotn9mNae2cPpzrc1yl31jH5NtnHKV73uW3UknQ9WTOx1PcoWcfUP9bs9zN7h99dfyDryXqz19B1Y2fv2jbjSPp3rKz71R7ClVY+vZbsa8ZS13Qe0q7zQ9p2zqt9g9Tfce56Qx1q4Rrf3kfyZs/lmZoktSZtO9Wc56bP0GRPTPdpyus+6ut69v+qhtYAvXcnup+dp9eha0ibyb7RxvEoaMuajJNa7rjrC7V3Lx/BPUzQlveI/Uy9YI19ntyjae9PpO10TumLcbueyT5BE+uM6fy0fkajbYKdOqYeZy96/a7ej5yf1jjltLbprE01TFCTcSbtuVdN9iR7AFlv6uMz7WDKm/Eyj5z62bG6j5A2bT+RPYK7mHDX/6zvSkPnBvsx+WXcybf3aYqBj9pZyz5n7Xf5hbkx1J7k+Zh6m3quyHrv4qApY061SPdxim2Ndz2ZfJvs0bSHrp80c2/SknEn31wXY1HDlOujPP3yrIUB9zw4kg3Oxktu/KkgGsFaj9MG5wGe1tHZmwhoyfiPxni17oSYfT9zTbGk13o+5SQu2qeeYGsNSdYm+BLDa/uhbfbupEP/E52XGK0592rSeYW+6qCG3teTzrZtHdOesc5a7xNkj6a9AfIR46pG4mjDSI3MyX+i9ylrkqy7cznSXoh7ssuYQO2pA7InbQ9XWqZzwTx7kTGvYjG8lvSdcrX2Pk95Hqa9Jx5xzd1DXz6zpkmrTGvv7OFUh7Wbu8dVD6D1mWuqJbVA2xC/9yFj5xDi9b2GuOlrHVP/UsMzewfmsWdgjhzGzFx53iDtIPvfthlH0j9z55BHepikFsDvpJXYrQ3tfpd0LNe612nHdZ4jyB6wlusd69E9gbveGBuwJQ6f1MC1+zTlZGRN2QdgPvmoNWnd6uqhnj5D3SPImL0Gud622U9z52AdDawnvXcJ8TuOZH6w30n7OmCyv8J+Zc4TrQ3yGXiEq76ovffnESYdxHL/YDobd2Cfcfu89byhVmI4tJ20ZG+w+6h2c8J0Hk6aJ9vc89YErfnUq5N+czLSN7l6Xq5youuZ89rPuM/0pD3rhvRjmDf1QPphl/3kvv5g3h7GQ1/XwnrvEXQN2KQu0X+quaFGewR3MWHqf9bNMMaVhs4NxOG+fj2MO/n2Pk258XFfO7YDJt+OD9mLjC15Vuif8WXyEdZSl/XexUGTewVTLdJ9nGJbo3F62JPJF9penZ0bev+b1mJNWX+vAevmz2GfiNn3Psq3/pdn3IdTIdmoZmpc6pvWJ53Ms6ZnYrxadzLVmlqmWIINOqdBX6fY6pjiTnXB9NBkbK4zd9Y5+cKkrWnfSXPanHJdkb2e6j/pTD/IMzPp6PWuw32B0z4Iead17qWm1kh+cp9IDZCaJWO2/Qn7YZyO2zqnnqdN28OVlmk/uhcZ8yrWXU+mXLmfaSu5Pu29WqfcySP7J9PaO3s41eG+XumCk2/2LXNN8YiR9m2jlqTrOUHc1gd9P+uY+pcantm7hBjk1T715zxzkYd80n6pu20zjqR/xzpx6mGTWuBKKzEZSfa1Yzlnfbrf18Kc+8Bn5sx9e2ZPkqveWI97wjX2xDEW8clzArurmu5o26x5os/QZJ8xu2eQ+2g8bDLuVQ2tAabzAthm/7qfnWfq91SDTPZ3nLQ2k1327hFOudR9quuOSUffuztLDba952jn/jRaO755LvKcTFqyN69oT9vJL3Uk09nJ89iaINe5zvW7ehNz9zoxUlNrbE2ZczprUw2AHfqFmpxP2nuv8pxkT1IPqJ/PvJ+o5a5nmUeM3XSs7iOkTdtPZI/gLiZ0/4mRfch+XWno3GA/rvxg8u19mmJkv1mb+gyTb8eH7EXGljxjU28nH/D8SNZ7Fyc1wVSLZFyYYhvvKg6cfLO+1Nm5wfVTLu6Rp9cz7uSb61dQZ9fwLE+9PDOhYplnA3Ijs5ncZ57kxlNwNpdrYppvYmpcHmBgnQ0Q9GQe6Gbj82iMV+tOrNV6jG3uKdaJtkUPscRcMNXQc5kemuwfa7kfSe+NdP8nprzM0484xp/sE9bdQ8l4+vOZ86m2rst+ass+5DrXfX7M4z7Ze+atMzmtcy97Q8zUcDqD0v5dE2Td2D5yNu2j4JdxMyZ4Tl3vfrU9XGnp/JDxIGNexbrrybROPPdLLZmb+dXepz1rXbtwP3Vz3VqS1vHuHrJuXfqr5aqOqQfMuS/ESv/W4hkS/Dt/xgPidd6JSR9k/UAvtZv6lxrwe2bvxJzYpb3125PMxVrmSjvI+tq2a4T0Z23qTZM58MkcSff6Tmv2gLjMuQ8dy56RWxtIO/fNnKwx5xPMKfgxJ/Yze5K0zsQ114mNfubZF+5NsWGK33VcgW/H5l6fCyF27m/3BTJmn4dJG/Ou8aoGc2ID2k6aW6/nSLr+qR58usfimTrBevtib07z5X6Ldamle3K1T8J623Tc5uq8CTbEScjTvbb2qzpd63gT2GSOBM3Za661NUfWnL1p7VyfekTcrIO82Aq+xgXmUz+ns0NsbTuu9mrK/gJrV/Ump/XuLzlSA2u5T2nPdetjnvbCWvfIWiZtaZ8atLVnqUdY5960B8B9c/OZupLeD2yZX53prAENGZvrq5qbqbarmMB11p21AtfGvNJg7fa9zyJxrvqWOaFrmXKn9q6rwTf34dQr9WdsIYc13D2bSfoBedR6Fwe/1Ml190G6j1PsrjF1JVO/09d1dfLJ3PVp/1Mb9tbVubJ+YK33jnt3ZP36ZD2P8NTLM7ARjNw4xTiyQMSlLWSzgfnkm/kc0E2FPohcpw+xcpPAOI5nY7xad9K19qHoWCcm26yDkX27qiHJAyd5mMmbcRjWkNcJ/icfmfJO+yaTfdN5u+arvUj6vEznMuP0+cs8xGHd88Fa2+dzwpi4O9OZM3VK7iN1TzV1TK71YZzOatp5bdyOCVf7MNmDcR1qmc7FXcxTrEd64hnTp/eznxf3Haa9xya19lnI3Llm3ak1yRrlVPezPbQOe8HIOuFUx9QD+5622gPXrknn5tNesEaeJn0Y6mitJ9IGTfpP/WsNj+6dNgz3B4jlfWKz5v5kLnqRftjnPmb/21ZdDPez/fHVhmGsrI8h9ClzJKkF8DtphTwHrqmzbYF5aoG2Y25M4jO4J8Zg9DlLX+xOe3LqTWP/Mz++U/8yXvrwmfVJanVMpO6ka6BP0GfIZznPdsdknrEa97mfj6sa3BuG+dTYZH5zyVS/9lln18Ac3MMr2jfz6T99N4B6HWmHvtYuvX8M+zOtMYRrn7PEve6Rthk7+3dVZ9fo8NlK+vw1mZ+42qo987NuTyB9r/S6liPpPmWOxDhJn8fuTevJtezNVC9x234iz6v5hfjp1/uReslHrFMe7Rj4+UxN2llnQPef+/as9YCaMl7uNSPpNfNC9sZc0zmdagB9GdYLJ/tG39TkPUbGBDS6ps6sjzj260qDe9n1J6e+6Zv0Pk258XFfIXMzMqZ7zIDpHDBXc8cGYqj5kWczMTeDGGp7JE72TfurPZApdtYIGZthfUAs7tkn46WtOvm0Ltev9t+Y0Hvb9RNXP2Hde7mWtgw0A1qYT3274umXZ8sy0Ycc/BLikOYDsSzL30H/0F6WZVlehz8GGM8y/eH0Dvx97918tM5leRV+f9m/XV5jfwdc/kT25dnyFqZfyPzS5Bcfrpdl+bvYX5yWZVnei/9j5Ufg+7j/l/934P9Q+k5eqXNZXoVnZf92eY39HXD5E9mXZ8vb4EuSX3Qc+7/YLMvfzf7itCzLsizLb8IXt+9+Ify3sb8DLn8i+/JsWZZlWZZlWZZlWZZlWQ7sy7NlWZZlWZZlWZZlWZZlObAvz5ZlWZZlWZZlWZZlWZblwL48W5ZlWZZlWZZlWZZlWZYD+/JsWZZlWZZlWZZlWZZlWQ687eWZ/zIJn7+Jz/iXQP6Uf12Ef87cfznzM/5p87+Fj/yLPb/1efpK+Ndc6dGf8K+6UsNvfMbQvP+q7u+Bn0v8fPrb2HO6LO/lmWfq7nuH9b/pd8y/9fvoK/f56szx+7h/2/yWn4fv/B3xT/g9gF64h7/tu8Pzt/xeHn55ll82PXiof8of+8/q4AuEL5J3cheTfv3rv/7r/8yu+Qx9j/LOL+t30Hr88vzpL5jQ+OrLs2fOTMP5eccZmr7w3xX7Wdh7evIbYR97L5991tyLZ88VfPQsTd+t794HYnVNzD9zr3/zWXoWntVHf2mmJ8+cyVd55Uzf8Rv3mF585x84n7UXfxJf/Ywk0/fxV/LMM3X1vfNZ3+/fuTd33PWOXk0/o/H5zGfys5956v6q3xevzlyv0deP/E5Er+jZV/DO83zqjfW84wwQv/ea2Kc9eZaf9nw/o+crz83yOXzovzybvvi/+we5PKtjesBf5Z0xP0Pfo7zrS/Rd/LQvy0f5SB9/yvOU/KQv/O98Ll7lHS/PvoPpTE4/Cz7K6cyz1x/5xfZRPjv+T4Jnhnof4bd+306885z+LXzk59bfxnc+I6fvy6/imWfq6ntn+nn4Dn7y99dd76Z+ud+fxWfHl686s1dn7l1n4yt/J37neX7m94CPQnzyfBb0/bf+ffqT/pZaPsbbX56xxiejHxweJtcYpy/QPoSZzzwePoZrec9hDrR4L3X1A856/iAn9uR3hTGJo29+UbGW8+6Ltac/w/x8Zp+tMbVmDVyTI9fzSyfzYGOPcwi5837uIXN1uSd8plbvZ5yMkba5lvcY2E1fQFljrllTxrefEycdj8Tpfecz+5303nce5+TwzJCbeebJfjB6/51jQ48yb9pC7o21dT8YkLEhNTByjZzMMz5xT3RvtCVG3rcvCfdbS9L15P4wd/2j57hzqz3tGfan4zOk9wyf6Xy0f+pJsLVn+DDPnk797HoYxMc/tTHan3XXyHXCOpvUe0fWwTXx0Gm/cpgv77lPp/2D7HPW0z5obt32S/TJvWLdfNlXRpLaPUdNa+1eZr8YkvcY6sl4DPSLdnxao7Vo7310eM/a3SPn2HS+7JP2ju51r5l7om3llD/7ZlxsO4f1A3Hxy9rpX+bI3He+rkGfPQa2Exljsum+MoifegDfPHesZf2Zh5F7N5E9TV3ZH0b2CB/m5HWdPNxznpqx616lrvRjiD1RS9fmWtsx7JHz7BFk3QyZYtmXab+zDnDPsiaujcvIPkPXn72DXMM2a8m4rgt5cp4QwzzWJcbkvmSs7A3DHuQ9hvHbPuOqw7WJ3PfsHXrYx1w3p3if0b1rWEttQLwrn8Q+Zj57lhoZPkN5L2sj53Qf0ifPX/p0rcRQS9NnKHtIjN6/JNfIccqT/gxypi1xmPtcej9rYq21ME50XcSXUz4+tWfN+kV7h7D32OqPXZP1elaIrU73Eruu0zXouozZ2qz3qobsSfc66ZwMIUbeT63MrYX4TfYE7Ivg08+V8fMewxpzDxnSscmdmrKOSevy/bz95Vk+AMw9RB5amWII9/WDtDVP+nLtA+Z6PjSsZbzUxeFWM3Hy4eF+PrjMc/2ED4w5fFD4hIyjrbQt69lTYI5N1sg9feyBc7+gMqb9M99E+gA5Uktr5zr3BZinjXN7gzZjkivj5xrgm/vY2lnP/eJaPfYk46WO5ErHXRw+UxO+zLOP0rbMW697TD7PjH49b19zosG+2DPnky3xhDXn+iZTbGMBc3V6Xoyn7ok+Wx2b9dyDBtv0x1Z7Y9lb58K1vRTmaePcWuiB8bunzs2XPZOOT6zua/p0TOw7h3oa7vfZcd69STon3PlnHZC5G+53X4B49vIKfHPfyNX7CN2bjm9N1sDcOL1GLO5Zt3G0a93dQ2omNvaQ69zr3jnHL2uYMFZrsv/mlo6ZusAa1e5cuO5+M08b58bNvcjagfs5n/Yt9TG3Vuyyd6y1NuF+1+Q8Y0rXLWiZ6lcj/cWv59bUua98+UwNHfdUKz3RDtKvYS1rxzd7So7Mk+vUlHul/hOtmTjktk57wmdqxi51OleH/kKOjIedebHVD/IMmTdrAnyzf23nPHPiQ73QdTNv38zJ3HyuG7fxPFmDc4ZkvN4j7e1t9gNYS+0ZC9rXmpOphvQjXvYLXGdkb9CW894b7DOXc8E+5w3xu77unXM+M9Zd7xJ70uCfMU5YF5+gFufS/Zjisz713mvXuGfvqatrzfmUR7CV7mHvT/bUnnXN05mDPhvE0nby5TrPltjDK9SW+bJHU77eG9YyBvM8P6lP31OPwXq7b87Ni13OiZl9SE2QsVKTZN+7BmLjO/lNZC7AJ/2Ig41wnfkafPER+yj4Ms9eZLysDbjOPSC+84zdPZ3mGWf5Gbz95ZkHC9hwD2MfTMA+D79Mh9B8U5679Sa18Mkc/9R3l+cKYyaZM6+7Vpj0Jbl+IuP2w2dt4EM87UPeP/U1baY4XV9rwf7U0+53x8KXnH0tqXnSn+fzitRxF2faG+y7L3Bl23nStvsyacLeXmXPpz6lbZN5J9+MndeCLzH6Wlq39F5DapliJcTNnqf2SWfma19oPR0De/dk0pba7/ID18aY+n51PiD1NGlLnrZj3vXDdM6u/B+1F3RhP42MMWGu1D3tA/cy/6SR9dwL9so4vSas555OcQVbY3itL9etWbIerol/xVQ/c+5D19Kapz5cndvuP9zFyHPa+VMrpC0xvRZjdxyY7E9kHVynBmBtqnXKwdz6ez+Mk2Bv3CtfsMaud4p7onucdI1cWx/X9Bp/86q99UjHS7LWZNKXZyivYdqD1NJ5Tlohe36yeyRe2xBXzVf+Uyz87Me0ntBr1hPmuQcZr7WA/Z9yYYtPX0vuzemcqfFUI9fEdh+w7zzSGrqe1CNp0/Z3ZE18qlGs6653DWvYT2PqYYOOrHPK7708C71HXVPu1VQvqD25i3uidff+cG2cKWbnTTpW2nK/94a1rgvsyRWTtswx5Xv2rGavHtGEHuJjl2ege949xPZR3VPdVzXIqddNam/dkjZ5PTHVmjqueg6neiT7YWx61T1qna1j+Rl8+sszHyQOCOs9psPchzDzTXmIcbUOmZPhQ+KDypgejB5d90Q+JEIfzJkPKfG6B9m3KVb6y6TXejIedI98ONMHmKtNnyb3Ku0l16G1mFtYY+7Ifnes9OU6bYV11rpmaC3JScddHPYmNQL23RfANnM4Jr2558TPWidNaZ/6smfS50kdDtcm34zNZ5/L1MoauRLiTb3Bp+9nrilW0nHtERCD6x7uG9edGz25r6kFsjdoy7gOe9O+0PGzbxlbrs4HTD6StplHWotM5+zKX/sebS/c775P8SewI3Zy6smV/kmz52zyF+4TS650o8n91wZ/4H5qJrc6GGoB7Lw/aco8kj0hd8buWKxnTcSa7LXhuvdvipGa8pzae/Of9g+IyXUPYhsnudoP4+bIOrw36WZY35Qj66eW3L+sR9L+yhfwVWfqwPZUK6jbkT1OWMs+APfoLz7k45ORPZ/6D9bT58i1zgXUbF1CPnvR5wnbrp0cxs6eCut55lKbeaxJO+l4k13bpH7WMp8D/ylW1jutJ9P5Yp59znho6T1w3VxJ9ppr1nsYm3qpu5k0Eiv74ycaiGFM4DrzaQ9cZ9/b1qFN20+0rzXlngrr1HfXu6ZrFOPdgV3WMeVi3vvR8amHezk8a5M/oPvUB8HvVDtar3Ke6pp6djpz0LHSduoXsN6a+vy61w58Jm3pN+XDvrWnZq4zj4P8rWki99ZaQP3e6x62bmPksFb8+ix0DXkuEnyNl/oS1vRXd5P50n7iqlbIWJL6pvXsM8N+GJvRZyPtcyw/iy99edZfBiewzUOY+aY8d+usZe7UwidzD3M/jBnnUYyZZM68Pj1wrS/JdUFrxsm4uQ9wqs0eeP+RfqRNXkvX11rMCdTkPkLuK3Ss9M1rSc2T/tYiVzru4pz2pvsCk610nrTtvkya0j71TX1KW+KmplybfDN2Xgu+xOhrOfWm9xpSyxQr6bipfdKZTJpaT8fI+HfapvwdP/c4Y8vV+YDJR9K2zxJMvYfpnF35T/YnTrZTryaoJ3UYzzqc977id9rH5rQ2xabHpzNgHD7NjS1zarAHrGWM07nq2mWyZ859cJ9O9PrdXkz9vYthL8A+Wn9qhbQl5lQzdBw42Wubunsu3O9+qYk4XHeOrL/3I+uRtL/yhdTJdY6sPSFm9rR7nGR80Z5Pa+Yane6rPW0NUzzJWpNJX56hPk/EIFaSeTtPaiUO+SR7fqrpKp60TcY91Q1TrKx3Wk+omfWEee5Bxpu02P8pF7b49PXEtI+gxoxrLtbsExrJwVz9xMucraHryVon2r5hPWvImvhUq1jDXe+aqVf26Y7snRAvtXHdfdAvuerHaa1jY9O1T70Ca9RWTc47Z/Zwism8+ygdK20z7gR2rj+yL5O2zDHlm85qas7r5hFN1stI2+559zBjP9KnrvvRGoQYpxzo8Jy3bkmbvJ6g36daofV2zl4nXtaf/cjYfGbeO53Lz+DLXp7h42G5ow8dfuYzT66zdnX48lDrr30eaK5TI/fV33j4s14xjjnblriZP3O27dTr9Bd8rNkY5s99AHvQ2vt+xgTy2itAQ2pre8jeQ2tRKxAv43Od8bvu9AVsMzbXxptqbi1ypeMuDr6pCV/m3RegL2mbdJ6svc/EpCntU1/3DNI298u4rk15pthZK3PjEYdcSdsLtqyJsc09xUqw7bPTOrOOZNKUfYGsG4wJ9mmqCybtHT/3OGNL70XuIUw+kraZR1pL0nXd+Wffr5jiQGs91dRrXDPsD7GzP9L67Nt0Nlyzfj6tk/teE4/5lE/QQ259sMUve8A8tenTEGPqXeslR+ric/KT7D0Yb+oNZC4hvjVC12RMePZMc52xE/Kax7hTrZ2TeMy7DuhaIP291td+68M896/rgcyR1+0L5mJMtU1kTPVmj5OpXuboyHzEoNdpi03qJceVRvxznTl1EZP47k/3GDv3GbDvPGnPGnPBV50dC1vXzKsOYT37N9kRJ3uTe3nVlylWa8zaGu5nrdD2GQ8taa+/+dGprdpSO/OsM+k+yVQjYJ8+xCV36ss+Atepp3N2PU3vU5Pr6jZ+awHW7fVd75L0E/KmPTYnrblmz1LnlBd77BLssn9J1gNe82kf7HfnwyZ9RXshN3P3izhZc/ZEX/um75X+jJVnJeNO5Lp7eTpToE3mw/8qH/cyLv3KGPieNHYfJ7Jert2zriftoGOnpmaqi7n21JTrzN0/mWIIudM+64DuUds3bc911tpz9Ga+7hXrDMFf++yj12rruA22p54vX8eXvTwDDhY2OU6kTeYzT8bqg0ZO18DD6WDdQ85nPwBZmw9M+gKamE8QEzti6ZeHnfvmh9TLyB6C983d/qAehg+pOfHTF3KviKMfI3Uy7y+b7Ef2CU72GbO1uDeS8bHLHFkjfu0LrjPogWTN0lqSk45H4vS+49t9ke4/AzpP7rkxZdKU9qlv6lnauu7AzzWwNvN37blHjNx74uCfYHPqDXEzVtY3xUqwx0bf7Be0TobxuW5N+GctXXf3tfuYMd0vhr3t+FyruWND73nuIUw+kraZR1pLknsCj/gz14eRfZPTfmJv37DpXEnmwUdbtHg/13vNXva5S125lvfR5n1rMceEcczpfrkvYkwGPubkM9eM06Qu/BmZI+thZH+zN1O/HOZOOyFengU1iHUDcTIeNabWtAXtc5ir1/A9nZ3sETmxw958DnWnPSPr634Tz3XW3D/oeiD7ldftC/gSA3ofO65MNRF7ImtxT+xr7iG6uNegX/9T7xPjdPzUwbBmwC5t6VfnSh/WOl6S94lrz63bPgj5tCfHZJf7CL2X5DEGQ/1TrK43fRv3OmF+1b+Mx8jc6nEQJ3vd6wzrpt7TOev+gHukVmOnVsDXXKylnt6bvuewxklHYj8d5LOm3lPApvU7uneinZqEXNaujbEbe8dQl7bed2Q/vWdNXS9DXb3mfbUx7GfmgKuzgK3+Xhu794fr7GHWjS/jlKdjpaaOC6wbOzWBa+2TdL9S15QPshfYkyc15zrDGOa6ovcAe+K5f9bXdh0799uRGr1HbJj63jZ5j5G9TlhDT0J8/bqnk32T/ujkU1ijF67nGmjPME/aUh+1QffRuNn39NXPft/VsXw+H3p59p14eE4P1FfBYc4vlWVZfg77A2ZZlr8BfmnvPxT4Rd0/Rpb/H/qUf7wt38+e1b+L/d1s+Y38hJ8dvHPwRdryvezLsw/AF3//srosy89hf0FbluVvYPqFev/HvZl9efbz2N+n/x6mF/3L8hv4CT87fsJ/OLT8N/vybFmWP459ebYsy98CL8v4znPsf8kzsy/Pfia7L38HfE/tPi+/kf2OWpJf9/JsWZZlWZZlWZZlWZZlWb6KfXm2LMuyLMuyLMuyLMuyLAf25dmyLMuyLMuyLMuyLMuyHNiXZ8uyLMuyLMuyLMuyLMtyYF+eLcuyLMuyLMuyLMuyLMuBp16e8a/X8S85/Xb8Fzv3X6W6Zv91kWvyXzhbvg76/m//9m//M/s98CzxTE381poaavCZ2H/t9L1cnZ+vgvw/YV9f+dn0FX38KX2S3/z98u794ne+R3/vo2f07ifwzJl/5fl4hq/K8yjv/Bvlu/9O+C0/Q3/SMzLx6pn4ad/lfwrsCc/YsvxG3vryjC/QR79E3/lD7lme+eXpK2g9/tD+7l9K8hcj9DH/CK/4JvYlv3DfFftZvvP8Psuf9ofTR+phr767B1MtclXTs98H/X3ylaDzp/yi+ZO+L97B1fl5BmI8epYSfB79+f4sz/4B9tEaIPvYz1auvQL1PPoMqiHHKxqmGn7Lz4DpmX3Xnsgz34/PnssT7/jewd9zescztvT70e9sYub+PJPnK3jn72XPnJPP4LQvvQfPwFnGN8er+/euZ+SKV/b1FV96k7UZy9HfqcxzPffPfXN03zlruf7o/mI7nZM7uhbGq2fhGaj3N/xMWpaJb/svz94Z61l+2i+S3/1D+sRP+8Vo+sX6u6Avr/4y/FX8tPP+DFOff2s9V2fmnTV91/fJT3o+4afpeZV3fed89Hv9M5874hL/UT5aA1z18V099uw9wrvP6VTDb/nOnHrxrj2RZ74fnz2Xn8kzZ/4ZW/r9kT++4Zk8X8E7/6747mfmlX050TX5vL3y+8JXPCOv7Osrvt0vzrvfTcZ1j3gOmLve89TQa+TI9Z5fgd1Hzkn3pev5bMjzzu/1ZflKPvTyzAefkV+a/UuJ9g7X0t8BfGFgQ0zuYQfOGZmPdeb4uJ5fdJ2HLyoe1rznF4VfVg5zAzkyFnHIiU/G437GyRjdC/NmbQx7lDaQNfaav8Dk+qO03xQXqMveY8Na1so19TvPfUpfbTJv2kLWSh4gp/cc9jv9UwMj18jJ/HRemu6NtnzmffcsQXdrRpt0bNe6P903R+omP3Nyuu4+5r32E3KQb/KHq9z6uobtpIf73HOOT+J9hv1MewbxgJxTfGGuJn34NCe+5CCO/q0nSTuu5ZE43meoeWKqKfeg5+TVLtdSC8Nect096X1N7fYr15PuCfnTNus83ceHOXWzhlY1Ze6sgZExIHvhWutheAbRK92DXEMD84yP/4S21sJQN3Cd++t+pT0j9wByTX+wvsT8krH1c+4wn7oYqTthTd1AvtwnBmS/0r57rda0Z7gHz55P7OVuX+0HsI7O3ou0yf5kLEif7L8a71Br6hd6k/vRtr0H/+f//J//e82wBuzQlnVkPuM6so7O0TpZwyb3kXueUUbWANi7psa0d5CLWNjk/qQ+yHj6ScYlTve08+YaeYgt3adcg+yvA5+O0znV2/eZC7HpxUT2Bv1ty72MC10Lw3xpTyxRn2SejnfSmrGzJ1c5mXeNE+ojt7a9R1MvGvKljX1JDYysMXsBXGcd2uuba5C6zGPepPeA66u4Cb0gduK+ZS5jMbLXXONvf/BhTtzWD64l2GXMRH+GNlmbY4Jck0336xnwm/ZAcs+n3rLe9yRjZxxhve9NZBzsT3vRTH3JGrjO3vsdxX3v9VnzPsM45nFkP3u+LL+FD708yy8+5j4k+aWobT8o/UAlrHEvvzCIl/Nc98HumD7kXGd+6S8580pr98vCuOCXkzbOrV9tgF9+yZAv5/joJx077Y2tHtbMBejteBPWaRznQlx7jWbignbmcJ6+XE++5GLNObQtQ9DgXF/1whTbWIC/Ou2b8br+RFvXOjafuSeNe6J/7iF5s37WrvoDmRuYEwfwzzn1pTZiZU8b1tufuVzl1jd72Hqc8wn2VtCa+phf9blzZv+AtfbJmNaXOVJPQmztIP3u4qDJmoG11iVd07QH2c+MY97sR+aFKXfGb+3Y5jxrwXaqw7ObZ4F57i1x3CvqYT21GkMb5xmX3MbkM+Pn2qSHtY7t/gH+WSfrxlNvxhNt9e3Y3GfuHgJxuSfG1yZ7DqzZd20T7NWqHuG+WojhNWRPTpzycc9+OFcDn+oF1jIvc2udNGS+roe4OadP5npkX1uXOnoN0JX7wNwauZ9rSdpdod7pXHX8trXn6XuqIe2IyT1hLfvFPM9h50jwY91anfd+GK9zZ43adj0Z37OoDbEyHnasC9fWpq/5nKsNmJuLT2OrLfuU5yrr6pqnOK7xiS/3c9/wyTnXmVuswX5Yv7YdJ7VAagHWGYKvc3NJaiJm+k2wnlqom5iP5LTP3b+kbYG5sTo/8+xF0vVwnbWbSx3ZC+A6c2Gb86wR24yN/oydmFeu4janPUqf9mduXZMubLmnTfbFvfJsQvvLVd6uucEu95w6nd/5nnjEL2tJvZI6ku5LxpHux4n0JT9z/awh+y9TfXk+uG5fauG+MLe+vE6mvsjV2rL8f+z97Y0sSXptCVMFytAqUIcWgT9GgpJgAGrQAgxADRojAP9fgApQgdaAOvB9V02vy303zT0i8uOczFN7AYZwN3u+H4uIdKs8lV+ZNx2eJbzRfDM9eiOl7CNbV7Dum5s3HW++hHs/SLCvbJI24PQGTpmWh87vFEt/8EjnfqoV65mH15Ixd/xcP6ojnPxe2SV/bZ561zFi15qlbn9pQMo2GeNJN23ntRC/fclr4b5rC9jpmDKWk60kawen2CVtneROvjKWvAZtyCmX5LSOPnV55PtRneBkwxxPeyn7eNJtn9hIGWNPWMcWpH0xnkek7zs79iBtnnKRzgkyj6tryfy6/nDSSTretAdcmyvXKStt45QvMSDT19I2oGOhTp2fZO4nW9mzU/8y5lP83J/qeJLNWPJaOi9wH5xiTx+n2uUeyuum/SLXthrk7/wB11lPc4BH9WndpuvROeT6yVb671jQs6e91n4hZYg/5ZNTz0/oI4fxt42Op3sAnQO0HPkqc5JPvycfyTM1wwZywFq+h3Ivn3RP8XGP3kke9PEot7yW3D9X15L2u07Mm/MjOyeyLpD2klMOKdt6XTNrdUXav4uJnB7ldZVDc+cT8HOyc5LNej+qRYLOVT8lZXqda+ak64yeObYvaHnpHO/sNic/4Pyj+mVfJNcl/eR110Qe+T2t3/EeXSHWOz3qkHmf9sepXoBezuMnewhZtztS91Rf7ts2dF3M1/fCyX/HmTbI59Rb5k41gGdzHOOr8e7DM95wfoDkBwWv/abIN/bJVn7gJcjl0O7VBwXzok6+efsNi05+IEDmcnqD5zqcYsGvdtE3Foe0LUhdrvvLPWPqnE+xnMBnxuPQVtrFl7059Y77rGHmlLqnH1Y6f/waC8O1k27a5jrtQMZ6qkvXTrDZ8+nrZCs52c3YidP8GNo65YidlHWYK6+Zd9sgZmK/4rROPNTuke+TbsdzqhU2sG9/etzVuX1mj4Fr5pLsR/ZRTjpiTA5939mxB8kpFznV0R6Adr3O/QGp3/WH1JdTb7Wb9YKOPXW12/sOma5PyqDHddI2oGPpurOOjsPcT7ZSl+uuU8bUOUPHIifZtH/qCfLdE+WMPUkfp9rlHuD6FCecckAPe10vOeWX/oDr7EvWH33t57AmrQsnHWM75eA6trrWd31l3j70mjn0SBl8OZ8w3zmdyDo12MhcWrZ7AJ0DtFzXw/hz6PfkI7mqWeaTNtqPA066p3y4Z175xnVG9yBryutd/VhTn+vsBWQdWVPWuNxXj+wIa+jlEHNqTjmkLNdtk2GNuTZOaR3jzXyhYyJH1pk/wXz7kmd9An46ZzjJ5h5oH47cb9I+TrETo3GynrXgmjnBT+pj27h4TV1oeekc7+w2nZMQJ/Pa7qG9zFdO/pDRT9bhyv8jv53zCWTfqnui+5ew1ja7/0AMp3q1XWxlD8GePCJ1TzGf4oJTzfN9cOpVyzuEXHsOiIE5eyKn+ozxHfjyv3nWHyCse//KBwW+nE8bcNJJmZaHzu8UCz7Jk7XMtXM/1UrdvpaMueM/xXLi5DdJu+Rvb0696xjTdur6Q2V+SKcschlTrp1003ZeS9biVJeunWDnruePatx2M3bspm7aOuX4yFfGBW3jlEtyWkeffj7y/ahOcLKh/dNeSk667bNtaDvBBrYAXWwkJx1AL32l7zs7r/bxVMeM6epaMr+uP7QO1xlfx5v24Cp25tGDtnHS0W9fS9uAjiXrzmvmmrmfbKXuqX8Z8yn+jkVOshlLXsvJlvvgFHv6cD1Rt6+bqxwAnc4DkL/zB1xnPTOHU32S1n11f+Z624L037Gg53uj19rvHfQ3/Z56fuLOB7mkjZbtHsCp1i2X772TfHLykTxTs7TBmvVuTrqn+Lhn/iQP+jjpZl9OPSJO+3h1LWkfO/h1ZM0e2QFsoSfZIzDn5pRDyl7pCT6yH8SW9tL+szG1DXlW/s4nIJ/1lZNs1vtRLZL2cdJNGa5znWt0pOuccbUvaHnpHO/sNic/voew0bab7Iuc/LUf7fPa71V45PeZuDKGjOmR7hX076TnfOdxqm3vGdZPNk97Czlif0TK9Z6Dk214VJdTPs/G1P0QYkmbJx9jfAfedHiWH57c+8bMD1Zl842WsqcfengT9Rsu3/jq+GZ75YMi5/sNyzV2xdiN7fQGz1zhFAs2sNVr6KW/U97qAvKpj73U75zbH7K5Lp1nk3YzRvWSjBeyPql76nvKdq2RdQ3az8l25koO2uu6QNdOmMs4ta3vk62ENeSFHIwzYwautXWqD3ReSdYP2kavN/hPeeLL3O58o5v9gvZ3qhU2rSVrbUNOe619tkzaFnyYQ9cfTjqQetZV34/soGsd1O06yDM90C42c434WJdn8uO6ddJ/5g2nHkLaMUdtAPfWC4jLmnQMcLLRsWR+vKZ9dHPvcZ95p66+0ja+tHfKuWMR5rClrrb1TUwZFyCLjFgPc8eXOtrLeLg3lvbftrlXtmuWINM5w6lXbYdrawvGbD4Zb9N+25/5ZG1ynTq9ta/I2qerPLt3Jzr/rI929ZN0nRJizXiwmbLpQ65ySLmW4fqqNycfSdfzlE/ayF6dQDfr1PaBe+PFVtrDj/LGoiyv3NvPU19SHlvabluAH/PiOu0kaad98ko82M08mUNOMufEnKy3eplD2m3aLnGaE2Cr6yVXMSGvTsJc54jNV3xCy4uy6Zv7Z2uRtA+uMw59Zd3tMbCWvrhHR7CnfNtmvuWl63Fnt+mcAP2sFzG3jCCXsmDs1rjrAvjF7lVccOfX917aTDqu9NX1Yi1lM/ak9cBcT/QaNvMen/g+0WvYyntyyZgTfNh/fLYP7p/NLzntFWK466Ggd5Jrmxlb12+Mr8zLh2dsdjc5I9/QXOe9Hx6OfgPzRmLeN/vpDecb3IF933x3HxQnPek3MLCe8v3Bf5LvXDsW7PihZq4MfYlfDAz9cK0upD4jMWfJWLSdthJk0y7D3NNu9sbaJtynj6xP6hpP1jdlsxaMXAOuXYO0DcbmyL6detS1S9BNW5nfyVbCWusnrDtPTto61Qe6Lgzj7hq1jazJKVfq17Gm/zvf6iYdz6lW2Mh6tv20aa3sc/s0P+E6bQM2jBnd3DNw0oGsHYO89P3ITteN+a6DYIf4Uj57oL4gn7JJ+jVWrjs/clHOa31mvSB7mHqMzjfjzlgYuS/QYy452ehYsu4n++kjY4XumTE4rBdkztKxiLLpL211XJLyjLvaEWvGg0/XyAlb7TPXJfWw2XspY0iUF/TSX9fW+LXX+TCyls5Zp4zfa23ZB9cZySt9ZT3zYo25zMU5hzH2fGKMYDzpR7pOTfbHnJXtHkjn0HLGI3e9ufIhXc9TPm2D+/RlnJB9h7YPWVswX0bLWjOGcdg/yHVG2kU2Y7vbV73G0FbbaZ+SdbEO0jknWTN9pWyuM7JGyDtPz3ovoGu9et9kTKnTPUg6R3jFJ2Ajay/I4jtz0o5w7xrjKtaTj9bNPQ65Rl3SNnPEJ/ZJsi7qprx0PR7ZTdKH47SnWsY6ZF+ENeY6/oT703yjviPrr/2rfqWe8UDXC31zcN+d6gy9pv0cGQ92c8390fvbkX3q3iT4yFokyBqj+ybh/lT3rktDPCefHac54CfnofPOfIE5Y8eXemN8dV46PBvfDz6Q+gNrfD5XX1hfkasvyTHGc5x+aP3V2OfE8/jQ4MPT+PXJB0F49HA6xh8F3wtf7fPw0fPRV/jO+1U/R/b5OL4zOzz7xfmKX1h/BHZ4NsYfhz/C4Rk53j1ojP/m0UPZ+LU4HZb+ET4TxniGr/p5+Oj56Ct85+H/uzxLvAK/pedvAI7x3djh2RifwA7Pxvjj8Ed5UOZhI3+7ZpxhL6xOfyz4DOD9kWOM8f99Hn7XnzH3nfc5UNf9Ysf4ruzwbIwxxhhjjDHGGGOMC3Z4NsYYY4wxxhhjjDHGBTs8G2OMMcYYY4wxxhjjgh2ejTHGGGOMMcYYY4xxwQ7PxhhjjDHGGGOMMca44MMOz/iTs/z1jF/xT+p+B/xT6e/9i2/8RRzsnP4yjn9N6rP+vPCd7zHGGGOMMcYYY4yfwcuHZx6SOfxTs595eKbtqz8XzLzx5MGL81/pMIbDLWPt8Z44PTz785///PeZt3F3gOXh2UfU8xSvvl/ZQ9rp8R1wf370YSQ1/W61GGOMMcYYY4wxviovHZ71wQoHFx5+/MzDMw91HPIVD8/EQ5/3/qbYR9M9/iw+6rDPHmsnD9O+Op9xeNbvQ3x89OHcGGOMMcYYY4zxR+KlwzN/o+V0iOVDu6+MPhjKNUba8SDB4QN//xYNo/HwTFkPfrSZB0H9m19ibHkQZ/zeM5K7fLi/Oxi7OzzzAMthLczHgyLvWT/ZuzpUzAOmXuvDM+uFLe1lb1hPP8Ym6juge83AX/uG7L9+k64JqGM/rvpk3Pq1dl2ftI0M92mT68wp5eFUg+4Ng7nTmvUwLuNlMJfoq+fBmM3fmK0rcaOf9pnLelgj+KhagDb0/X/9X//X76+p3/GOMcYYY4wxxhg/gjf95pkPuYkPvz7s5sEEuO6DO3LcQz8Uq+thQus2KZ+HB9o1Bta00T47/swVruS1l/kA13nQ0Hgg0TL6NXdzMwf94NdrbLW91uOea+XME1JP/7zmNWjTGujfe+WNHZvcC9f6PcXR/jI/770W+5J21GON2LQHzHeNlAXjkqucOkb9X8lLyhq79QNj0r72kDW2XG/clwxjENfMtf2bi/fKd730/ZZaXPnWF0O0Z8+V0cYYY4wxxhhjjPEjeOnwDPIhl+GDs/M+KPfDMdc+hIMP4ryeHoq59yH80UNzPtR7jY4xGGPiQUT7MP60Ay3P9VU+z6C9tAGP5vIAhWFuba8PHuRUy5zzwEN984euiTLach0b1j719UNMxms9Qd+8ntZP6Ec577uGwjzr0PmcyJxAfetqTvb9lRqc1q2p9q0DMl5f5SbacBibvvEL7V8917Mf0PKv1KIxF/vWutD6+HuU+xhjjDHGGGOM8dG8fHgmPtgyeKjuh18ftH04VrYH8ur26AdrH+qbfsj2EKDnM2bH1cO7ssxDH1yo30P9R1wdhDwzZ34MDy7anjKuy6mWOUetuHaYP3RN9KGtXLf/p0FMxmv9Qd+8ntZPnPxkrbTTAzofsR453EPY5t66KmvfX6mB6+k/e5sDGXPp/XFF9hJdY7Vf7b/7mf0A5e3JK7XI+xzaal1hDj/6NpYxxhhjjDHGGONH8ebDM8iH8X747QdtH4JPpJ0Tj9Z9KO+HfB/umffgAVvg/dXDuzZb3hzy+i20PXk0Z26Oq/g8CGE+OdUy5/LABFtcX9VEH9rKdeNUtun6Q/o+rZ/Qz5UcOWQ9zQk6H3CucyYmUN+6WruWf6YGp/WrvoE1yXwekfaM1X61f2Vdz36A8tb6lVoYu76811brivP6MrYxxhhjjDHGGONH8dLhGQ+w+fDKwywD+uG3H7RdPz38KuuDdeNDfD9Yiw/pPuSD/pxvH+pcPby7rnwfXCh/ygdS9kTbk7bbuXuIkNfItr2uCTKnOvQhhv5SlgFdE3S4N9Zez1hPsJb5p2/QPjECdr0WYzT+Jn2YKwM6XjAG680a98ZkThlTyr9Sg649qK+/RPmsWcO6sbV819fYjLX72fJd61dqoa6+XNNW64p6jLu8xxhjjDHGGGOMz+Klw7N8kHVIP/z2gzb4cJ5DfJjOkQ/SOd+omwcOHhzkvDEyeBBnXD28a9OH/dPBxV0+Lduc7Enb7ZjMx3vkT/Y8/Oh59RzWANTpmvHaNTFOeg29DtznOPlicN2+gbhTpjnts+SUK6+5lvFC+lRe3649c2Ak3OfIWNVnaMM65CDPuz0jnW/LZm4dq7naz+5H1/rVWmSu6DK01bqJfk79H2OMMcYYY4wxPpuXDs/GGONH04d6Y4wxxhhjjDHGj2SHZ2OML8szv203xhhjjDHGGGN8Jjs8G2N8Wfyno/7TzzHGGGOMMcYY40ezw7MxxhhjjDHGGGOMMS7Y4dkYY4wxxhhjjDHGGBfs8GyMMcYYY4wxxhhjjAt2eDbGGGOMMcYYY4wxxgU7PBtjjDHGGGOMMcYY44IPOzz729/+9vtfxeP1M/n3f//33/2M8TNxv/+qfwnyO73P/vrXv/7Xn/70p7/fje8O/fS9xfV74f35ke/R7/Le+NXeF/TQffHZP2eM5/jo99b4MfAe4nPsI/hV98B7asRfCf/zn//897sxxhi/Ek8fnvnAcBr8gP7o8IwvE9bfy2c+uPBlR5w/Gur37EOi+X/UDz7jbfzqDw1377OPfCjnPffeHzLv4vkI+9Lvu4/6TPsO/MiDmFc+D5/hve/Vjuczv4M+kld61t99X+175tHPF0D8pz5Tg8/M46vU6ZkafTSvvLe+y/vmGb57Lh+5Z3MP8Jnz7B60hsbB+/cjvqtfieGO99Qoc/moeMYYY3wN3vSbZ6cfyn/UD26f+UNLP0D8KD76YXF8Pj9rr/wo7t5np/f/z+RHxfOeH6a/Oz+y5x9d51ce8E/05/Nnfgd9JK/07Kt/nj1T81MO/lzyWXy2/Vf4UT+DJa+8t77L++YZvnsuxP5Rn7Hv/XyVPHD6CrynRl8tlzHGGB/Hhx+escYrI788WocvW+WufsA/yfhDS/rpL278tp6kHsMvR+Ry/upBIuVShuvUx48QT/v1B9ycY6jX9qR/QL6zDVmL7EdiTR1XPzCc/HQ8kD9MYYuaZT5cq8fIuFhDN+PGRvpGRtIOw/pB1+b//r//7/9Rg4y1yRgY5th75VSvq/5B6uv7Lo+U7/hTx7qc+gTtI+sIvbd5bTovdOSqXuSYctjwvuvfsUvHnnVAJ+1z7XraP+3F9A2ZgzbbN8M9mX5b7mpfGJNyzCVpI9eILetjfYnBucyHa2udOpk/9hLnGdpKeUbmnLa7J9ybp3lcxQqnOkv2hWHuwL11ydgEP4y00XlnXAzJOQZ69NVr5zsXcc+lbNYJur4ZG7LcZ3zuK+NIkLfW6onybadzR99eZJ2f7QEj/UL6uKuVMimXdhldP8GHOUnX4I7ef9TBGDp35rtvGVfK39Ui4815bF/FjW/llOnaMbI/0nLUJ8k195F0fEAsjMy3ewDdQ4Zc1Qod1jJf5jIH1oRr4kp7d/mddM3RHNIW13CVCzbSZr+HsJ26knXVx4n2q1395HrbIS7XyJPXU59AOWUl4+zaeW9vpHPOtaxPxscg/rQrzGdMJ16JAa7WuM59kH7bh7k4kLUHr8bTtWAgD1w/yn+MMcbn8uGHZ/mlnR/6qdNfJieuZJz3S1W/zAPzGUN+AauLTt7Loy9m1rUF5oNO2tGuMaGXfjtGv0yF6/STfs1XW3e2T31q0EsZcrnSyZyk4wFiMF5r0fcM4dr8rWXfm5P6+ks76OR91+YUK/edE6CrT+ges8bcibv+oZN25cpe6kLKMZ9rcpUT89YVUg47GRd7IPNNsNF7BN3U73pxzVz3IHPo3uIndTJ2/KuX8XS9Tva91+5VDVIXUha6DhkjttOWWBd7aEzaxZ75u+Y99vIemFP3lM/p3pyIlXvBt3EB9+bTuULXmnv1tZ32uD7VpMmYAZ3Uw07GzXXHlnQdjM06opt5cJ32sg6AHfTV6bonymb83FuXzkV5baGX9ymvbIK8trNnxJg5IZP3qQfmZI1Yzxw6bq67ZtrjNXVPdN7AvTZOuSbG29Cj7O0V6ttn/WXfwXnrcrJP7jnHvXZyDRvWrHXw0XaBelgTQM97czC2xnVr3PLY8rrzpH+dEzCXNonFtUabCfq5N7jXDzVD3vy8137nYyzWWvnMr2unbOcBzLkOafsqF2MH40v/rdN15T5jFPx1nbzXT65nrNZB0OU+c5XOQbCt/Knu6nRdOmfsKNv1Ie/MoW21/BWvxKCsNqmV9WfeHNHJvpx8uG6c5vJKPN2rtAus5f0YY4wfz4cfnuUXG18IftCnjl8mfjGduJLpLyLgywf70DopTzx+SQkxqdtfkMkpP0kbkrbaLjFl/U76CbrYgI7jzjY2r2K+4lRfYb7rc6pL1vlkj3vmJfdJ5gonffJLfXlUG8g56pN9kFNOkHGfbF+ROXHd+QDrysgpjoyZup3iR6djO+Wafcrc4FR3aVvP1Et76GVsGUNeJ1k/yRi8Rqb10+YpJ3TQh4wXWr7XTzE84pQL990vSZ93ckIM5tP1PMWIffp2qk3G2rqP9ubJF/bax4nM+Zm9ldcnug5gnU55t09l5aST+yg5yWZd2zZkn089N9+rOJQ/9UBat/1kDboeYhx9Ddiy5lynrxOnHqFnnU65JuTK+mlkXlfgW1+CbuZkHXKu69Y1T52rfhh70navyLpd9UmynnLnx7jv7HbflD1x6qE+JGWuaplxED9y0LGA76+T76zHSbfJWp3stY2O11jklE/nfEXKnewQh7Geeox81l3Qe8Z/5pJ5d106Z66teced/ZDUP62feCWGjL3JGnUN00f7g4z1lXg6x7v4xhhj/Bw+/fDMD/7W8QuFkV8kyUnm9EWVX2zK9wBiOa1pu78gE/M7QV7ElWTubffRlymgkzH6hdp1fmQbu9roGAV9ZRxXuG5uj/p+6hf3GUvKE4u5wkk/65X5Oa5qA8i7D0/rYE5N+r3SFdYzpswp6511U8f4jKOH60DdnE+cs66nOuU61xnLqe6SNYRn6gXml2TveT3VlDllJOPL3Fo/7Z9yyj5qo4dwnfs268B19vgKfLVc5m2MOfSZscppj1jzzB0yXtH+yS/DWFv30d48+QLiVzb3W8KaOT+zt1L+RNcByAt99E5xps30BdYqOfUGTrLYsq7Y7tgz3pNddR7F0T3I2juk/Vh3Xt/SA2yZI6TvU9/JN/1Dxn/KNUG3ewwd1xX4Sf8nfy0DbZ8YmMvhOvU4xchc1grabkIcaV+b2bMT2YMc5mTOOZi76j/gO3O6i0H7iX56QO/fk+3ctx0LsI6dU24M637ShZbvWiVto+MlF98v4HqPzDnB9knuVJeMxRokyJPDifQjp1i1mb66Lp0z11dxU9t+H+Rc27rilRiI25422LBGxJBy6YNr7UnG/Uo8XLfsVXxjjDF+Dj/t8Ez8Ykm9JmX6iwjyi401ZE5kPCf6CzI55Sf9ZQhp6+6LF1qfGP3iBXS97zge2Zb+Upaev9JvkDFmrrMuWeeTPe6zRymfucJJ33q5pu9HtRH9p2zSdkQ9uLINd/1LmD+9J5DFxlUcJ9qnoE+tGCdfkrnBqe7Stp6plzrmJlx7n9fJqX4Zg9fGwb2kzVNO2LWPGe+JXj/F8IhTLsZg/Okj7zNWYT3zJQbvu56nGLXP4PqK1r3quTyqB3lcrWfOV35SJq9PdB3AOp3ybp/Kyknn1Bs4yeYeaNuQtq56jl3jTFI+e8B1ynZc7Sdr0PUQ5rDT15A5Jsyf+n7qUdo41TE51emRToJc9oFYMk7sd3yP6t9crbVte9X1hpbl2vurPknWs1E3e+j9nd30D3eyp360zyT3L5xsZ007FvD99WgvXOlmv9LXyR5rd7UwFjnlcwW2sxZZm5OdzCfjFuSv6i7ou1+Qz9gzl/TVdemc7+Imxt6fyjzqX/JKDBl7o19AJmuYPk6xZS6vxMM1so6uxxhjjJ/PTz88O+k1KXP6osofDvB39YWj7pWvjPcE8ee6+eA7Y2o/GR90Dr3eceDHnLIW8Mi2XM13X/B7kmvQQddrY9CP8Z/8cs+8ZL7Yyf6d9PXda+hyf1UbYT5reoK1XMdO1unKNmQ+cOXr6j2R+uilrSu6bmKtgNp43aCb+sh23eXUk9bveiGPnvvX/meuxMaa/eMeO+pk7Ni2/szrq22k/au4tYNc5tBkLSH9dozcn2zhK+WMCXltGLu5WKuMVXJdW9rO3CHjldTPmjbaTogn7ScnX8ndesYE+MlaEmPqtnxDjCljXQVbmQfX6a/rflWLU+2UTfvc2yN00pby7gHs5v0pd22Zl3FkjfMarIlwnzH2XiSOrMkpjuwB6ykvHYeYd9rg3txcv6J1oX2lvQY568YrstajcxVsdUzknHVMuobK8eq8eZ78AXLGCRkncN91EHt6Wu9+m5uyxJN+jI+5nG87yWktc2+6fyf9rAe2MubuD7aydknnAci7X/St/imW9kdsKZP2BJn2ewK/WSeurc0plswH3VNcV/tE0mfK88q9uaQv16Rz5voq7lxLmGN0nTKG5JUYuO4Y7DHz5sxcxsZ1+uBaPf1bu1fiIUftnEg/Y4wxfg4/5fCMD39kHflFIlcy/UUEfEnlF4o/HDj8EgPs5BrDmLXNOMUEqZcy5JlrWYeOr3PImFgD7xnYNoeu853tjknbTdZLnSZro5zkGj0mHtczHuE+Y0FWeXSzXyf9/OHDeBleX9VGrPdVjwU/2u79fmVb1GMQlzllrRnGmnPtK+NgWKueh7s+uXdyZA1y/lT3RN/Zq4wnc0Am46BurjPfaycbnVfWnhxSFnvIeK39U07dx+5P5pexUcv22zHa2wQb2Ew/2YP0gQz2sQvcZ6yArvLIIqO9rm3HC+hpH7TlSH/oMocPcc6hv5OvzJlxqg+wljFB+nmUQ0NM5JE2Wt55RuYHWWP0GFwnp96AstnX7Alw7xoj66Ldq/WMDVlzdS1rlfXXpxgnAz18cJ2+XukBMVjH9Mu46nvmwuBeTjWXU6xAjtZamYwxSd/q6d/5XBfnrLl+cuiz107z1BW/6SNpG8YqXLt2wjrmMI7cZ/SMWLJeqWNt2r/x8XrCvXC1LxnuG3yk3Mk2stbeWNDRVsYPzjtaN+lasa48PMrFPWW8yFm3JONldByScuYJp7p0Ph0Xul0b6FjEXBjIYM9c0pc1E2QzZ33DKW59ZOzuy4xX3VMOr8QAue9zvu2zphw2eBV9MvRHjXJNHsWjHUfWgvvcg2OMMX48bzo8G+M74w8z+UPbGD8CfvD1h+rx69MPTq/CXtnD0hiPyUOc8evQB1Xwq36Pnj7vyT0P8cYYY/xcdng2/nDsAGP8LLb3/ljs8GyMH8MOz35NTn39Vf/jZ/9W2um388YYY/xcdng2/nDwA8oeSMfPYIdnfyx2eDbGj2GHZ78mfH7mgdKvjIdlOfZbZ2OM8bXY4dkYY4wxxhhjjDHGGBfs8GyMMcYYY4wxxhhjjAt2eDbGGGOMMcYYY4wxxgU7PBtjjDHGGGOMMcYY44Idno0xxhhjjDHGGGOMccGXPzx7718rO/GRNrHFX2+EX/3PSn/2XwrcXxZ6DfpBzaxb/qWm/dWx8VY+8i88uifHGGOMMcYY4zvz0uHZ1eHQq4dRHDY9+6enP/KgSz7SJg+a5nJVn6/Kq/Hu8Oxr0fXqP9XPtQe7d2DnIw5LPuO9mnzkoU7C+5e4v8uB40f164q31pm9Rmz9eZKfkWOMMcYYY4zxHdnh2TvoelzV56vyarw7PPs6nHr3WYdLz/IdD8/4LPLQ8bscnn02r9bZw0f7358nrH/m58YYY4wxxhhjfDafcnjGA6lzDnVyjuEhGg9rOS9tm4ew/G0aHnhPenfc2ewHx5ZNiD1j6foYm9f5cH5Vy1fBBjEKsfugqo/shfHmnMNY0HdOW5C2gfXMSZ2eb3zYdgjXmUvGkXUGa9tr6HPvfjKOq/1ljTKmzBHSV651Hhl7k7lkbTou3w9CLq7pu3uHTMoxkOl+tZ79Rjf9Zr4M6doyzKVrwXgEutjK2Ikp7Wdc5MLaI9TN8Qhiyb6c6PqlfOeCLKS8Q3JPZJ+wg71czzpkv9y/LYdu9wSw670xNta5+/IIY2nZq/kxxhhjjDHG+C582uFZyvHAxpzkwx9wnQ+iPLx5n7Z9oBQf8IT7XL/izqYPjtK5Jehm3Fmfju1OtmH+NE4Puz2fNdBH1944TjGwlr1h3fu0jZ2s0+k+7Yj11Ccy6mUuxJF9yfohf+Vb+8rC3f6yBumrc8a+oIePzsP7E+ikfa7Rw3bqaINXyDiBe/M0bv1DrgPX+lVe27xqO3vV+aYN4+vapU3unwU7qe+99okp7XV+J5BR33iyRlego94JbRkrcG88xp7rd7Ewb82BtexB3ncdsl9XNWE+/XmvLK/Z56R1iZW5R7gfTvVmPmszxhhjjDHGGN+JTzs8ywfD1uv1hgc7H9a0fXqAe+Tnijub3OfDaOeWIOvDMeifuX4wZe4k+yjWR2AjH0qzdicf1MvYnokh66Ft9B/VKONIug5J5tJ53fUhbd7JyaMaYcv8rvbqKY8r2c5FTvLW+xTXo95lryDzzOsm4+iY0s+ptthU/pnaJ13DzE8yx87vRMeP/qn2zamfyWk9a3pafyWWzO3Uq6xD2kWuZSHtQdu0rydal5i7LydyrzRdizHGGGOMMcb4TvyQwzO4evgTHtiQcfigp23G6eE0dRynh7fkzubpwRG5Ey1rfRjGL/1wfVXLV8EGMUo+JJ98IOuD8FUMzOUwR16dy/5lPXN0DYAaZM0SdMylbTmke29tr/pFLCl/V6PsFX6yvsJ62nOcDgiY7xrDyba+javHXe/IKWube4Frc2qwadxdVwd+TrVNn1e1v8JchRjMT7BnjTq/E8ho03iIvevZdjqWhrXWyXhP+lexSMaTMfFq34R165D9AmRZz9p1rdqm9ch4pHWzr+TDtSO5s0lsaXOMMcYYY4wxvhMvHZ4BD0c+xEk/9PbDXT9U9ToPZPlglw96+eDGaz6AtZ1nubNJLFcPjg0x5gNz5klsuYbNK9mG+dPougN+cj5rd/KRvTqts5b554O0tq2Jfu9q1FCDrEOSNvO66bqnzVMsrFkTeFSjtHe1x1LmEVe5nGxb71NcyWldXck887rJOK7yhVNt0+dp/Y6uYe5Nydp1fieQQcdxlUvzqJ+n9azpaf0uFvLMXDK3tCvoW4erHqFjDGkP2ubd/mrdZ/t6Z/NuX40xxhhjjDHGV+flwzMerE4PuPmwxXo+bPFAlw9u/XDWD57oK58Pbl77EImNjiVB9vTA9orNziXpuPPh0Wv985p2yE/Z94AdY9Cntet7IJ+sPevmDqwbs/rK86otrlmTtnuFdTBv7tXLWMgp406YT1/oWYPsrXSfiLVrZDyQ8rwiL9zjQz+pdwW+Mheu0esatk3kMu7kFDfyWReu9attXr3XdvYcncw30UaSPk8x9b5P8J/5Idu+M+bO70T7f5aOpen6AffW7aR/F0vW3LqZW/ZN0nfqJhnD3V6AU6+kdU99P3FnM+O/2xNjjDHGGGOM8RV5+fAMeLji4ceRD1rAwx1zKZP48MTwgSpleQD0Qa8f3LTrAxqyqevDtw9y2k8e2cSG9u4e9FjTH/TDo7rGkHVzTdm3os+0a+1cy164Jlk/sDYO1u0vr6nPdeafegz1moyn9bNfWS9G5+UgRgZ0b6Xl21b2Ie1BxpHz9jBH2klyT2VdsHenn3oM/Z/iJs603f3qeAUfrEnHZI9OtW2f1kod1rxu8NP1bFlsnd4/jtwvcOpJyyT4a/mMKWnbXbPWu4vFWjrQtY7dN0hdYtZ32sjadV/a5mn/SOsa6xWnPBnabl/YvtoTY4wxxhhjjPEVedPh2SPy4e5ncXoA/WjuHkC/Al89vvHr8yM/C077Hd8/46DmK8Xys+m8v8L3wxhjjDHGGGO8wi97ePajDo04oPuqD4KnB/gxfhS8Lz77ADs5/YbUjzhEP/GVYvnZkLO/yfaj98QYY4wxxhhjfAS/7OHZj4I8v+pvk+zwbPzR4JCGPe/4me/NrxTLz8LPoDHGGGOMMcb4znzK4dkYY4wxxhhjjDHGGL8COzwbY4wxxhhjjDHGGOOCHZ6NMcYYY4wxxhhjjHHBDs/GGGOMMcYYY4wxxrjgww7P9j+nfwz/w/A/6v84/LtD3/gLio/Ivyz4meRfLfzKf7RifD3eukfZY3+UPwQzPp/8eeEj91Z+Ngr2n/n8HmOMMcYY44qXDs88IOvBfB+e8cPqb7/99vv1q/CDb//w+xZOhwofZftVvtMBx0c+yPwqsLe/0uFZPgx+p731o+Ez6K2fQ78qb92j+blATd+65/wrpB9Bvy8/0vZ7+U6fo89+vj0Ddh71gD7l+/KttcLPyRdz/iwC7W+MMcYYY4xXedPhWf5QKndrP4uvdKjAD+8/49DuLXynh74fBXv7qxye9cPpV9rnX40dnv1PPuLw7Kvw7PvyZ/CdPkc/so7PHJ51bV6tFfvXmE++eM/nHvfnkzHGGGOMMd7Kpx2e5QMaPxRzzw+0yDCY8wdfRj7g5gMvMvxg7Q/LLQus91rKM5CBtA0ZAyPXsME9sbt+9wN++1QWGzlvXRLmO5akbUvXx/jbVsbtg0quS84xrvK9kslaMXKvKOsaspD9E/M6yUvXFR3pe+qjvnv1WdvWNu1dgR37aw+sj/eOrhv3WYsrf5kLqCdc5zrX2kw59IzXdffPe3iUS9ch17hHl9eMNeUzRq6J/+Qr8269JOVSxjgc9hXMMdcBfe87r8476bXOMe/7s5bcT7FIrhE3I3NJOg50RT+Qe/D0fjJe77OXyHVvUzfXIPcnA/SZg9jbNqRMriHPfdrPOictq1zGzbAnOcdADu7q27xlXyLHPbG6jk/pWl7V8SQrd3Xr2BiNPq0VYK91n8F6NtjCZqKPMcYYY4wx3sIPOzxjre/94VZdf2jnB3F/GPeHY+9bFj9e99rpB+iTbeWBe+P04cAfuI37hLLStln3YfMEsqmPrPL4NWZg/qo+0HXwnlegJu0r9R89ZLBujcAaZ8zQNeE6+8E9wzhPeaU97vWLXNqyN+aYdiHrbz3a9lWf8dX2rsAmvq560PfGi16ud+0SfQjxZg+yl1xnnty7bp7eG5N1SLDPWo+T7F0u+Mi+sdZ7Iu+B+8yXe/0Se/tK/cz3BGtZH66J0drYn66NObruvXGe8mII8voldtbMAdJW52As+sZP21ZeWW2bV9ZTWvbkx/zRN37l+r519YmNrk3et2zmnrkBulm3k+3MFX3jtO5XtUpaFpjTFrCW98RhvaDte2+NkrbFNXLYSx1t6Ae99EHu1uPOX+rAXd27FtpV3/UrukfAfeqkvzuufJ3msZl7YYwxxhhjjFd40+FZjv4B2h/M8wfV/mG5ZQH5fADoH9STlG3ygeX0Q3razmshZuz3tXTckn4la3CylWDXhw+4ewBJWye5k6+MpWPlOuVPuchVXKeeQuaV15AxQcbxKK+2BRl3r6fuKVb2gbF0XHDydwJdbN35l/Tzik/yTFlyZk7fSdvgmjlQLzm9J17llVwyHriLV7KWHa+9lUf5XMV1yiFt9XrGBB3HXV6nGJ/J0f3b79d8H3Vc0LHLI9n0k7IdD3RMyJtD77uuTco2HWPrpu32A1n3vBZsZ9xykm3a36kGd/VNOi85yef+yGvIfej1Kb8rf5KxP6rbo1phq/vSteK6a3XiytdpT3ZtxhhjjDHGeIUf9ptn+cPyyU7K5w+5Vz+oK6utHP4Q3n4hbfOqHUkd1voHeOyfHjLQ6fn0dbKVtF3zEnTNj6GtU33wlbIOcz09qGSdej3BX8pKxytpi/XMMfsIGccpL9bNm7XcP5D22lfW31hTP3uFXOff9q5AF9m2/6gnGbtQi5PP7g/XbU/SVw7Iegv61uGtPMqFtVM8wHXmzHXLMuxl9g26t73epGxy2gPErd/OMdeg4+A683IdiK/rlb15lONpP6iL3c6/YxfmsNtD2fTDnPl2PNAxpXzGB+hmbVIWuM54cq110zbXKQsZq3srQd58k5MsUFvmHZnXqQYp6zj5Yz7rKcSXNiHr9WiveN9+uc86AjaVZejjUd2uaiUZr3Stso8ZR9YXrnyZZ+ZEXdrvGGOMMcYYz/LtD89Yyx+684fw9gtpO68lf7A//ZCPv/yBXNKvZJwnW0nbzbyJMXXT1qk+j3x1rF2nUy5y8gennkLmldeQ9YGM41FebQsybq5zPXVPseZe6Ljg5O+EuoyMP/2feMUnuaWsdTOv7N1d3FlvOb0nADls9UhfcpcL8lwLc3mvnPR60/F2b6/ykfYnpxzSVq9znf3tOO7yOsWY9rjO9bZNb7IP2deOC065wUk2ST8p2/FAx5TyGR90bVKWvDOmjrF103b7gax7Xgu28dGcZJFL++2P66saPKLzklN8uX/yGk69Aef10f7u6v6obqf1pOsGXatT705c+Trl3bUZY4wxxhjjFX6JwzN/6FfWH8JPuifb6kPq48MHBml5QTZ9adscT7YSZLNGyBpnxgzIaeuUo/U9xQmPHlSyviewnevqopc5IpN2O6b2k3GYV+bNvXEzn7aZZ12wra71MLbT/ssaE1Pb4t7YO68kc+K6fV71RB/G9KwPyLpZB+2QkzE0ymrrUYzPcpdLxgrEh6yc/COf+SbZNzCH9H2VP7CW61yj23XUrrEhlzG1n46D68wbWePGZtoG7okBjEXQTdvYVRayxm2bOLk/1bNzbNJP5tu5QseU8hkftM+U7f6i5xq0n5PtzBXdrnvC+qk2J9mME7hO323rUX0TdNs2+uSHDWvdNrteriufpF7X8a7uj+p25xO6R9D+TzInTrHAoxjHGGOMMcZ4lTcdnvXgB9X+gTl/UO0fhE8/XKd8/uD+6IdgbBuHP+DnD+HMscY89ENB6jNSFx/qCTLEdAK7aSvzO9lKkEdG3X5wcJ6BH209enjIYdzYzjy5Tn9Zk1Ou9u8kY70ZpxxSlhzsI2Qcxp81yb4B+q4xko4R29bstP96X6Rt4zL2rH/TOaGvXXPKoU31ci3jS5BL/90//KEvmQtDXfWUZ2Tsb+VRLhlPx8p17hFR3mGc6Ftf6N56nzoNNTjJdA4ZlzkK19YVOg5tayv7BfTCNQb3SdZMWW1jK+Xtq6Rf65WxJ3d7NP1kvp0rdEwp3/GlD0hZyFiIPdcyN/y3bWNLfTHXBNun2pxkAV9pO30Ti2vmp50cmXuStjOmzLn17a9kbzIexpVN+5iyWfdTLbpu3COT9ZCMSZDL/dJ9bLoGDjnpt48xxhhjjDFe4aXDs/F58IP/1UPUH5HTA9pX4TN6dfXQfuKjavPoAfWtvJLLH4W9v8f4bz77IOvuEHGMMcYYY4y3sMOzL8Ierv9PvurhGYdC+VD2Ubx64MTD53v3yw7Pfhx7f4/x33zW56j0+w1/fC6NMcYYY4zxVnZ49kXYw/X/yVc9PPssXj1w+oiHwR2e/Tj2/h7jv/nM3wTjc60/Gz/iPzaMMcYYY4w/Njs8G2OMMcYYY4wxxhjjgh2ejTHGGGOMMcYYY4xxwQ7PxhhjjDHGGGOMMca4YIdnY4wxxhhjjDHGGGNcsMOzMcYYY4wxxhhjjDEu+FaHZ+/9C4Of+Rfv+Gte2P+Mv174nfjMGudfZ6PO/FW1PyK//fbb7+MtfPZfMcU2471/CXR8Ldg3frZ99F9KZC/nX2dNX2OMMcYYY4zxFXjp8MyHprsHp0fryasPYR95eMbDmQcQr8bRcIjzlR72TnUiv3xA/Syyxh8JseeB0a90ePbq/vnIw7PcF732Ku99f340XSff599937y3T80z+4m+Wre3fl6ij177Ip/e/9x/xufIGGOMMcYYY7yFNx2e8SB1etjy4RmZZx58Xn0Ie+/D+VVcb30YlK92aPAz43m296/Sh2U7PPuYw7Pkbu0Z3hPXZ/DV4vko3tun5lGd+vPxLZ+X7G/9nHz1YRmfYXcxjTHGGGOMMcaP5E2HZ/4GQeMDEGv5IMQ8cwwPdZTL4cOYB3CMPATyUIiHKteZS1KXkQ943BsXcujexcH6aT7JWBjGY416HtDh3roQA/fMZ/zMp520Ac7nWsdj/fCVh03Ip1yuodPxn3I/gaw11ge62MNuxsdc1p+1E+hrRzIfY8UWg7XMj2ttMKzJe+geMvCRfo1PnGeYa8ozsCdpO2vDNSP3SvtKXYZYb0EOXWt40sHXaT7JWBjG0/llnL3PqB++Xqlr9jXXOh7rx7X7Ezq3XLM2uX5HymWM7/GRdcBOyzIkc+ZaqB26uf6oTgmyxCHWPGNJf3dg/+Sj53ufjjHGGGOMMcbP5E2HZ7z60Cf5gIWMD4g8VOVDEfc8zEHaE2TTLuve+wDtvQ9Y6Ssf4pSXlr2LAx+pm/k12Em/6mpP+8ZNjhkLdG7ea9dctUksXvdaxwPZL22L+lmbtEe8be8K7VgD8R7feW9NrZExJMh27c2nc/fePec9Q7hGtzHvHsacdA+916/5CfGmnezHKT9i0XbXpn3ryxpgyziAa+1bD8k4eg2IOWPj/mov4Cf9Ipv2tG/cvc+gc/Neu13XvO61jgfaduZ2qmPaI962J8h2f+E9Pq5qfeoTOvYRWPfePnhvDILuVV7Q6+7HjC3t33Hlq3PVR+6NMcYYY4wxxvhZvPnwjAelfCjkwceHJ2R4wDs9AKXeab3Brg+lp4dJ169sGUtfp92Tbq5L6icd10k3HxpPD5Bt4/SATN1O/iFja1uArv3Ja8mYO37sZq/vIA5y69h7v1zVvOMCYmn/3OsnbZzqxn3WDb3M7y10Dzs/MLZTTNmjk27DurVp3+D6yVfWutfT7kk31yFtNR1X68LdPoO2gT52kiv/HVvbAtbdC3ktGXPHz7U9S051k/f4oDYnu3f+JGube03Qv6tTgm6ud52B9e7liStf5H3qc9dujDHGGGOMMX4Gbz48Ax9u+mHOeeV7+JB0egiDlr97CPShTVtNPpyy7sNYPlye4mBd/zlOD3MdF9f5QAwpc3qAbBtdU8hcXD/F1rYgdbnuPDImdK0NnGK5wljssfTD8VXN069c5aOv5BQr95nvqf6v0jY6P9CvMfUwp5Ou9clh/07xY4t1fLUtQD9jEWS122uQdc6RfZOOC11sJilz6nfbuKsrsH4VW9uC1E1ZyZiyNnCKBbB3mof3+kCu8zr1CZRz6INX95qwbh1OdUq6T8SBfualDdc6BrnyZR8T7rM2Y4wxxhhjjPGzeNfhGQ9BPFj1AxEyPJidHrKS0zoPjvnAlQ9up4dA1698GUtfp92Tbq4/ouM66WaNul7QNk4PyD5oG6+5QN63LciH9H5gh4y54z/FcoVxYCNjwF8eCrxSc+ZSF8yBOubaKdasDZzqD/hHtscpprbR+QG6+H1Uvyvd7JH5wil+10++sta9nnZPurn+iI7rpJs9PvW7baCPnYQYs67uod5TbQvU7WvJmDv+Uyxwqpt8lI98D5z8sZa1zNryyn2ScZ3qlKCb611neGRDruROeZ9qN8YYY4wxxhg/g3cdnvkQ1w9S+dDTD15NPyDlw6T+8iGQe9f1r2985UMi8vlA1nFpFzoOfDD3DP1wqq5xmYf2Tw+QbcPcEmujPe3rT/vc94No1tU6ir6yjlmbjoX1q55mHFxrp2PqHKD9yqN8uDaeU90yJjjV/1XaxinG9MvaKTd4FLPr5ovfXGc+9bMewLV7q31lHU89IebO64quCbrpS99X+wzaxl1dOxf9aZ978xZ1AT9p+1RHawOnWAS9zEW5j/KR86c+pR3XjedRHU7rSffk5L9lrriS6xjaR9dtjDHGGGOMMX4k7zo8Ax547h7MgAc75hz58MS18+ADccrmQyD3+HM9HzwhffVDKHPGhQ3tQscBrDvXa0k/+EHrZj3wxUjahnVI8gE57aPHWvpwTT+pC5kvo3uKfelYsJXrCXLGoR5+GdmPq710snuSzXxcR/dUN+6zNqf6v0rb6Pyg/XKfI3NFlzn3APaUY41588Uvuuow0g84z9AmdH2yjoAs65kL/tJeriVdE2jdR/1uG4/qmva91of7gqEfrrNW5utIujanWCR9MT7CR+t17ZhT1r46qIU584p8gowxnuqUdN7KZzzdtwZ9fThSvvXNR4grYxhjjDHGGGOMH8lLh2dj9EPtj4IH5zxkGGP8GE6HZR9Nv7/7wG/v/zHGGGOMMcbPZIdn4yV4oP0ZD7E8TN/9ZssY4/P4zPf96UA+D8t47d+cG2OMMcYYY4wfyQ7PxrfgR/z2yxjjDAdYn/XPJjkUz38uymHaZ/kaY4wxxhhjjLeww7MxxhhjjDHGGGOMMS7Y4dkYY4wxxhhjjDHGGBfs8GyMMcYYY4wxxhhjjAt2eDbGGGOMMcYYY4wxxgU7PBtjjDHGGGOMMcYY44JvdXjGX2T785///Pe71+GvNfKX3H4k7435V4La04OfAX+9z95zzV8PHP8n7+0P+zz/auKP4GfuqfHrweeCn9cfvbewu8+dMcYYY4wxvicvHZ797W9/+/1hgsH1iUfrifaekYWPPDzjAOW33377/frVOF4hY/ZhzBhewRg/4uGrDzk+0vYdP+ugIx+I4Y90ePbKfntvf3Jf8d6izvJZNe+YuX7rAV5+JryH0+fUR9l+Lz/rPfgW2C+5h95Lf+6dwJ/vl7fWCh+nfdifQ2OMMcYYY4zvw5sOz3gAOD0I+tCIjA8gd7x6aHV6KH2Fq7hejeMV3hvzZ0A8/WD3I/hZD+6d72cd5HxFnn0vwnv7c7evPqvmP2tP3fEV3/PyFet1xY8+POvavKVWyNv/ky/WP+N7ZowxxhhjjPG5vOnwjIea00OF/9WeNV6FeeYYPlQql8OHCmScy4dQH0o4uHO9H1BSl5EPKtwbF3Lo3sXB+mn+xClHMGawfpmntXRA5pd1zHtksJ1+U7bzci3lGdYvZSBj6DVsnOJ+hDEJ+WNLuNdezqPHffaDa+vJyJo3rJ/iB/Nw3RgdykHnbYwZ990eeYa35Nq9gpR3mGPaZoi5Z47tq3WzPsiyDryqm/Kpc1fr5pQjaEOyt8SAXvYH+czPeCHjR4b79Juy4HyudZzWIG1DxsDoOHr9al/hD13yRs4eY0NdY2ibDEl59/WJ3lf6g7TBMGZ10r8xifMM8mHkXMaU88/Wzfo4Uk+Yy7jcW2mTej8Ddk4+rubHGGOMMcYYX5s3HZ7xmg+pwLUPOMjkQ1w+cOTDQ9oTZNMu696jl/c+3KQvhigvLXsXBz5SN/Nr7nLk1ZjaD/On+9Tth0bjx1/epyz2Uq/tZHzStlPeWhgna9wL9jL/K7CvHvLWBU732lSv7zMGrt0XSfoU4kfWNfPilXvm8/4qb+/12zmI9euRNZZXc+3ecp8xIGs+gJ62IXvXvoF79wqvGYfy2sdWymYc1lwe1TrB1lWOxiDpx3j7vnX1mfGjw5r3LYsfr3st45OTbeV55d44kc31q30FrCFrHYE5bUHa7npB2+eecSJtEZ96vKYNaw3ml+tp58of69l3uKs79vO+8+LaHpzode0bm3lkra+48nWV6xhjjDHGGONr8+bDs36w4WHBhyEfMFJeUu+03uRDCK/cJ65f2TKWvk67J91cl9SXk27mmDG3bPtIWVBe0n8/hLVsgk6uPcotr4V87G9eA9cZ9xXGQdwt3z4z5ryWlsdm5wTE1rrEjzzz2beuP2StOu/uAfHY97fyaq4dU++x1m0y55PvXG9fkPXJ69SD1u11SP3kLseOOWXbxyk/5K1P+scGa0nKNlnnR7md8sy91OvY7Vik9+CJtHeqQcYOJxk41QR6z4l2T+u5h7k+2b3yl2Tsj+p2qnuCbOt3HbCRe/GKK1/MsTbGGGOMMcb4Xrz58Ax8cOmHDOeV7+EDzemhClreh5DTg4cPYdpq8OXDDuvEBflwc4qDdf3nUF/U7WGOGXP7yRig82t5rvXfD80tiy3uc0j7Bda1zbV2JHWypvDMQy5g31gydnC+B6iXcJ+96HrIKTbu076casa4yrt9nuJ8lVdzzVxynPaM0MuUdc+dfJOv6/hqWxlL7hFe1YOu3aNaJ3c5dszpp2M45ZfyGT9zrCUpq60c1qb9QtrmOmsBqZOycIpbsv5Jx6a9k62WdTTE3HmBnz2N9XI9P1M6bq7b76kHd3V/VLdeb7K/cKqVNjqO7ueVL+Y6pzHGGGOMMcbX512HZzzw8JDQD0LI8HBxemhKTus8WORDRz6E8Mp94vqVL2Pp67R70s31O678Ssbcsu0jZaHlM/6uecryIMe1+KAnp9zSdl5LPlj2QybXzzwQZhy8Zgwnn9LxQ8t3PaRrAcaPfMbd9W867/Z5ihOMocepZq/m2jE1J93MMXM++c71k6/cS3ndtWzdXr/jLseOOWXbxym/lM/4mWMtUdb3WtY170+5pe28luxpr5/iltQT4kz9tHey1blccaoJ9OeUaPe0foobmLN27e9R3R/V7VT3pOvW+vDIhlzJMWd+Y4wxxhhjjO/Duw7PfLjIOeA+H2hOD0mSsuADKujPhxBeuXdd//rGVz6YIJ8PXx1XPtx0HPhg7hnucsyHpa5fx5Cy0PIZYz98pmw/dCKXubQutO3U71pkj6D9IZvrYr/yOn1m7knqSerCKSc46Wb8XKtnDdNu0nm3z5OvV3k1197jzaOYWbfu+s517tXHV8amvPsz93Pv5VyDR7VO7nLsemW+HUPLQspnjMy1T2XzvQbMZS4n3bad+l2LrtUpbul+Quakbe117IB+1ukKddO2erymDfxZgyufHTegp53Ou+103dG7q9uVT3mkDy1zxZVcx4B96znGGGOMMcb4urzr8Ax4SGAk+UADPEQx58iHB66dBx9YUtaHEF65x5/r/eCRvvoBlrmrB62OA1h3rteaqxyxYX26fh1DykLLc2382NcHnGxzzzA3yRpbP66zZ6nPSMg16861tTaOtCX6Fet7iplhLVoPuE8fXY+kZTN+47UP+sqhbufdPk9xvsrJRsYA7ZdrY2XYC7DGDOucsuhmndFNnfQD7UubgB3ryKt2gbqpYy7mmiPzTK5y1IZkjzqGloWUz/iZyzpC2zYW9FjL2F2zfmkbUp+Rui17iluw3z1S3sF62sM+85mfcw7uT7Tt7D/2nE/bvsdSNuNOPUbimvHc1Z37u7pl7PYxQTfzbn1oH432c3Ttvbcuxj/GGGOMMcb4urx0eDbGI/oB9Cvw6IF3jDFOh2UfTR6WfcXPyjHGGGOMMcaZHZ6ND4WHw/wNk68Av2Wyh9QxxiPyN9k+mv5txq/4WTnGGGOMMcY4s8Oz8Ydg/zxqjPGIz/xtMOye/rnoGGOMMcYY4+uzw7MxxhhjjDHGGGOMMS7Y4dkYY4wxxhhjjDHGGBfs8GyMMcYYY4wxxhhjjAt2eDbGJ8H/P2n/r7UxxhhjjDHGGON7s8OzMT6Rf/qnf9rh2RhjjDHGGGOM8Y3Z4dkYnwh/YW+HZ2OMMcYYY4wxxvdlh2djfCIenjH4J5z7Z5xjjDHGGGOMMcb3YodnY3wieXj2L//yL//1H//xH39fGWOMMcYYY4wxxndgh2djfCIcnvHbZv/4j//4X3/9619/n/O30DxU22+jjTHGGGOMMcYYX5cdno3xifAHA/7t3/7tv3777bffD8n+9V//9ff5/H+h7Y8KjDHGGGOMMcYYX5cdnv2i8FtOHNYw/I2nr8Lf/va33+P61fnLX/7yv3sA//zP//z7NfN5eJbXHwl+OLQbY4wxxhhjjDHG23np8MxDjxz5cO6BDXK/Eub93rywkYckHq58Bn/605/efWhGrJ8RH3uG3IVY8ePgvsnDQIb77rQnT/pfDQ7MyOk///M/f4/3Mw7PrM0YY4wxxhhjjDHezpsOz/IQifuv9ptNH80p77eAjc84JDnxEb4+6/CsY+uDPg6W8lDWQ8asP+vofFRvfjQeBpIr/2yT18/AQ7oxxhhjjDHGGGO8jXcfnvFw7m8RnQ5b+reKEg8QTms5n79JhA/uPVBh5EELcO9aHkqkDiPz4D7j0ac55UAPWWzryxqkb21YtxzYxUbmBinzat5w8iU5Z7yC7Vzr3jAkc2QQm2AndRvrmagj+Ldv5pM+Etd5Hf+TrOUYY4wxxhhjjDFe512HZ32w0QcjHIrkAQ/XzIGy2uLwxAMd5vNwh4d/DwDU027HgJ4+ADnWPNAR7lOOtbzn2hg6b9Bexsl13qcNyDjhFEPKv5J302v4MX5teY+P7JMxKZdkD8E6aIu11knIz5wEHewI99ZB+1dYB/1fgU/kemS9f0V6j40xxhhjjDHGGOM13nR4liMfzPOw5XTwkgcdHMLkgY2cHvYf2eVgxMOXPogRZPqgBDvY62tAtg+q8oDmmUOJzrF9pI335t20r8b1U25y8nmymzW/qr9Qj9PhGXZzGM+pLonx52j7r9L2vuuAUw/HGGOMMcYYY4zxPO/6zTPgMMTDjXxQ5/p06ME6a+idfuuHw5I+/Ei/p8OAPBjDJzINMuj1UDavAXvGccr76lCHubT/yuHZe/Ju2pf6OZjTx4mTT+6zDtD1J5crqEfWBFqHa/1kjU5kjcb/xB6uPmOMMcYYY4wxxtt49+FZzuVhy+ngJWVPhyhwOix5ZPeZw5u7gybAJrblLYdnyGdOnWP7SBvvzbtJX8afvr0/5SYnn20HsuZX9RfqYV3lpOPcKfbkLv4En8j1uNsTvwKnHo4xxhhjjDHGGON53n14xuGDhz79oM58HyZ5cMLBSNri3oOMPtTIQ6nTYUAeIiFnPMA9Ovq7grU8oMFeHvL0OvbSD2QcgE7m74GQtA3k35p3k/F236yF690nYzr1u+vbde0cm64rtI656hef6QOwg84pxvHfUKPs1xhjjDHGGGOMMV7jTYdnPeR0wJNyfWjCAYhr+YDffvJg55lDJO5PuunPIVx7mAR9yOMBjjqnQ4lT3Ff+kW0b7807Qbbz0S56+M111xh5kGUtM86sLyNBLvWbUx7opD1GxgbdO2tjzXj9SP7zP//zd5/kYr6fDT7w9RaI81//9V//fvffkMNbbY4xxhhjjDHGGOPFw7MxPgIOifpw7Kvxz//8z//1H//xH79fc5D20YdnHGh1Df7t3/7tXQdd2PuXf/mXv9/9f2Dv6oB1jDHGGGOMMcYYj9nh2fjh8FtjX/lA53QI9SMOz7h/72+Jcejnb+F91m/ljTHGGGOMMcYYfyR2eDZ+OBwSffRh1EfC4R6/BZYYb/7z0ffw6PCMV3y8epjGP930YJLX/Ke/Y4wxxhhjjDHGeJ0dno1RnA62PCzj/y3GodRbfpvLQ8MeHpB5eJb/vzWuXwEbHp6NMcYYY4wxxhjj/ezwbIzi6vCMwR838P+FBvym1z/+4z/+73kPyPiNL+dPB20nH+p6oObBGdf/9E//9Ps/yWQNn8xx3b8ht8OzMcYYY4wxxhjjY9nh2RhF/7NN/2AAh2AcYnEoxiEV9xyOsY68/0SSgy0PsHjt/38anA7PsIF9DuHwwTU+0j8y+uQ30/qfZeJvh2djjDHGGGOMMcbHscOzMQoOtfJQyt/y4pVDKw6vuP9//p//5/dXB+vKezDGq/NJyoh2OPziAM171yDtnWznHwwYY4wxxhhjjDHG+9nh2RgHOITKf555gnV+O4wDNQ6s/A0zDrT4p5XAIdzpN89ewd88Aw7M8An8FloenrH2Xl9jjDHGGGOMMcb4P9nh2RgHOLDiN8Dyn2+e4LCKgy0OsdABrvlnlz3/VogDW7xij2sOynj1mn/C6YHdGGOMMcYYY4wxPo4dno3xwXDA9ejQbYwxxhhjjDHGGN+DHZ6N8YHkb4SNMcYYY4wxxhjj+7PDszHGGGOMMcYYY4wxLtjh2RhjvAj/jzn+v3YMrk/w/7rjD0Yw/Auo/pEJfjORv9rqH6Xg/2fnX3HldX8xdYwxxhhjjDG+Djs8G2OMF+Bgi0MzDsc4/OLAq/8oBPd5OCbM+Ycd+P/icQ/8f/KU5XCNw7QxxhhjjDHGGF+DHZ6NMcYLcPjFYZdw2MX/6y7ht834jTTm8wAtf1ONQ7j+f+Mh/8///M/v/gutY4wxxhhjjDE+jh2ejTHGC/BbYXl4xnUfnnFIxm+Vscb1v/zLv/w+7z/35NCMQ7I8PEOWew7edng2xhhjjDHGGF+HHZ6NMcYLPPObZ/lPOU+/YQb8s010E3Q4VNs/2xxjjDHGGGOMr8MOz8YYPx3/x/rfAf4ZJr89xqGY1xx65W+kcSh2+n+bCYdt6LEG2oMdno0xxhhjjDHG1+KnHZ7x8Hj6bYyfwd2DOw+9V39N7w5/28QHYuCekb+1ktz5sl6Mj36wxqe2n8n1Ox10jLfDXuhDn4Q9ebf+Cuy9/u2trwz/DJOYOfTyPZOHZxyqURtkeM3/7xmHYxyueXAG6GIL+ff8P8/w/8x7eIwxxhhjjDHG87x0eOaBUI48RPEQJg+Mrviow7NXfF7xIw7P8sH6ivRFPHkwge5n/TbKXY6nPt3V67vS/RqPD8/6oIb6nQ7AkLtaA+Z7ryPvGM9DPx59zowxxhhjjDHGeI03HZ7lAQP3Vwcvd3zU4dlH8CMOz545cLrz9dY4noE47w42uk/P5PLdOO3tPzrst6vDs1O9eh+5d/L1BHvJg2F85t7iIGiHQa+xfTzGGGOMMcYYH8u7D894sPXB93TQwsM3cw55RRZ4oM41Bg/aJzstI2k/H9C5zvvEQ6u0mZD7aS1r1b9JkzEl+oL8TbXUZVj/tIvuHamvrDHmSDpv161X+u+DkdS5qi06XV9zFtZPdqhPxpB1U55hrcz15Ms9lEO9pOuR5Hz2whwzLq6z9pmzeTFSPsmaMOT0XsC2+sTP/Z1t513LXBJsuXbaR6f90HPC2qnekH7Gc2TPxxhjjDHGGGO8n3cdnnnvQ3E/vPPQmwceXPsg/IqshxbCvA+HJzv54KgNHiiNs+PGV/pO0E/7Hj4AcaVernWt7nwIvrAJ5IA9yTXAVq7f2SeOrAl6qZu1aLq+gJ/UwbZ1Bq67Bxm7aLtjUZd5fXTPkOE+7XLNnHBvXOq3L/W7X42xuo6ecTKf+WZ91bM33jOEa+MwL+0pb97kk33m2hyVTYhDW9anbZsTsmmbNW03yKUsZJzN1Vr26ASxZs/uwMej8Ufg1JsxxhhjjDHGGG/nTYdnOfLBNx/eTw/yeUDximw/QOfD4SM7VxC3BxZ3D5spB1xfPcxnnBk/3PmQ9NU5dxzYJl+5yh2d7BG0bNtKTnY7F3OFk/zVAcgrsnBXH+Ce+cTcuh9ADsqf1pOr/j2q7ylHY5KM4y6vk62M+7SeNTnFyj16p/xP8oLdrkfnlVytnXomxnRl8yPBz68w4LSHxhhjjDHGGGO8nXf95hnwAO0Ddj68c3168GadtVdkeYhXFpD1gfsZO2DsOTyIuToYAewpB32gwENq2vShtWvVPlLH+fTVD8AdR+rnaNDpB+mOjWtqdyLrK51L2lO+x+lh/mQ749Vujqv6APctz8BP5wyZx2k9Qe50yPOovqccjUkyjlNe+kbntL+1d/KFLeMm1tZ3XxlzcpKXtCudV3Jae1RzfJ9qPu6hZld9G2OMMcYYY4zxOu8+PMu5fHg/Pci/VZaHeK4debjwyI4wjx3x0ADy8KJJOcgDBXQyFh5avc/44c6HpK+0BR0Htsn3ERmvdJ3ubJ1q2rlkrnc9aE6ymTdrmfNdfYB75k90PyDzOK0nnbM8qu8pR+6Zl7R9l9fJVsbtdZI1OcVqTU/5n+QFu12Pzis5rZ1yFfye6n0HPh6NPwJ3dR1jjDHGGGOM8TrvPjzjQc0H7H647wdgrn2oe0WWaw8AmrbDdcoaG/M+vKvjQQz203eCvnKQBwqtx7wxd63ufEj66gfgjgNbzz4gd03Qy1iyNs2p551LyxDrVb8S+9CxmGfG1T3r+gBryJx4Jo/012hbfe7Nkfmr+hp30n4yDuywbp7qZ20zZq6zDqlrzMbGPfpJ7qu0bb1aXjJmSVsNtrq2V/IZc8P8VUzj/yN7Yx+v+jLGGGOMMcYY4zFvOjzrIVcHBY58yH9FFnKN4cNh2+kYfWDn4dE5Hr6x7wPl6SBA+gGf63x4T1/YMG7j4BXufEj64pAga9BxAOvpv2smXZOOg7k+2Ej0Y96dS+cK+nKcDkPsHWvKpV3ydR7fxHFVH0lbDjjF2HlwnTpN2s49cFffq32e9c44zMuaM7rvzjO6Blkz1rCLTdcybsh91XkQY8vLyVbWB1vm3oP5U13g1D+GMZLPqe8fATFj/z/+4z9+9/lZfsQa2J9XQe/f/u3f/n733xC3Nu2p9RtjjDHGGGOM8TovHZ79LPJhUHgg5OFzfF+uDlD+yLDPP/vQ5iPwUIbXt0CeHhi+wme97//zP//z97rzChxKfXQfTnv9X/7lX/7HZ9sroNsHaPtsHGOMMcYYY4yP5VscnuVvx8B7H9zH12CHZ/+T73J4BsT51t9o4j396gHPWw/cnqEPoYjtRxye4ZfxHv7pn/7p71fn3wgcY4wxxhhjjPE+vsXhmYdlOfabFd+fHZ79T77T4dmvdFBDHv7WGeThGa/s0/f25bTX8/DMz7ZXD9P++Z//+X9/HhLj/onmGGOMMcYYY3ws3+LwbIwxPpM+2PLwjAM1DrM4kMrDtWdB10OxHB6Q8crgPxDwTzhP/w+zR6C//5gwxhhjjDHGGJ/HDs/GGH94ONBK/K1Ihodowj8dzXllmf/Hf/zH33+L7fRPytsH5OEah2fCPb9Rxj/JxKa/5cd1297h2RhjjDHGGGN8Ljs8G2P84el/tslvgHFwxV/e5MCKaw6tOMTiUAs47PKfSHKQxiEW8JoHYXI6PENOO6xzAEcc+ueadX2yrk/B9w7PxhhjjDHGGOPz2OHZGOMPDwdeeSjlb4MxzwFa3nvtPeQBFq/cN8gn/sYag+t//dd//f1aW9rAh37yWvIPBowxxhhjjDHG+Hh2eDbG+MPDb3hxWJW/fXaCAy7/4ie/HZa/ecYasH76zbNXwHYenmmP1zw84/ot/5+0McYYY4wxxhjPs8OzMcb4/+P/tJ/fNLvCQzZ+QywPyJjjn3f6m2OPDuEeoY/+7TSvYQdnY4wxxhhjjPFj2OHZGGO8Ew67dpA1xhhjjDHGGL8mOzwbY4x30L8RNsYYY4wxxhjj12KHZ2OMMcYYY4wxxhhjXLDDszHGGGOMMcYYY4wxLtjh2RhjjDHGGGOMMcYYF+zwbIwxxhhjjDHGGGOMC3Z4NsYYY4wxxhhjjDHGBTs8++b87W9/+/2v/PH6mfz5z3/+r7/85S9/v/ua/OlPf/qvv/71r3+/ex+v1hVZ/uri+N6wx9nrX5GPep+zT3mv/KpkD3/U5yPw2fMr1/Uz+e23334f4F+v/Y688j15952BDdbvZO54r/5H8hn9/Kj39Y/8fHgv3ynWz+aV7+mP/LlwjDHGeOnwzC/vHq+A/Ft+mNP3r/Yl+MoPASc+4geqru3pIfCVh4IrPsLGHd/98Iz4fYC84xQbej/ywZ1evmfffgVOdXzv+/GzIK7cG+xzYneYgzn1aNgrP/uh+rPIHp56/Fnk56Z+3/N59CNj/9ns8Oz/pNe41+4z9bmz/Rbe83nf8WYud9zJfdR7487OR/kA8sDWe7iL5yO//7GTn1v27yP303uhns/ux85njDHGeA9vOjzLL29/KHj2i/WrfQn/bF75IeDE3Q9UbyUfAuWVh4IrPsLGHR/5Q9Krdf2R+/ozev5H5FTH974fP4vc2z7MGDevHjxc5dT7k7k8jPuVyB6e6vFZnD4338OPjP1ns8Oz/+ZR3x/V56vtm8/o50fleGfno3x8FD8qnu9w2PTK9/R3yGeMMcb34d2HZ8AXWT40cI+cA9TN4Q+OJ/kTqeMPZA7nE+z6Q7lyzIlfqq4J8871F7TzjLZ10sE+96cYcq717mLg3jVr1z059Yr7/CHC2gBr1FB7DvuKT9YyrvYpp96kHsMa3PWR++yPsUjGSh6sZ37p0zwBPe6tozrP1FXQb9mMPX3bv1NPzB+ssaQPc+96MbCHnn5AX45cu9uTcNcTQZcBrBOfdWC41iibfc3YgPvTGvax67p9S78M62sNTr4e1TFrox859Ra65qn3Fh1RhlcwnxMtK+TlHgLzvyLzTz3IervWe8D+d36ZO+QautC94f5E1jT3mz2Eq3oAcm/ZTxlf1gb9vFdW9MPIeHPeuLsGDOPI3jCSq5rccfIP5us47U3mM0f3gGQvIO1lfFx7b+5XXOX4TLzdcwb+fE8xMn5IWYZ9gNRDjtH5X+lyn7WD7rv7iVd8pT9HcqUPWTeGWDdtZ78k+4McMtxrq2uWvqyBmMupz8wbs3KSfdCm9eQ6a8l65mFuDvXMPfsCXceU6Z4aoz6U0wb3mRfo15GxZ+0Yoo72rT9kvsplzt3TzkGbOcfARvuFjBFbDfkgk3641hajY8r9xMiapB4j84Xulz2B3EdtJ+XGGGOMZ/iQw7P+IcEfsoAvuLxHLr8UH8knqZtfiFf4xe2Xu3GmDe6T9s+9+syfYrvTIcZTDNaQeeSTO3u8ErewlvaSrBF+uU+7uZ51YS59QPvBTsctaTfJPABb6adzw1/ec63+qY7c6xdf5oNM5tey0L7v6ooea0It0j66V/3LHAA5ZVOO15RLPfPJ2FhDH1zP/NDXj/Frr2uJbOqeyLjV917/1iNR1lghY8FG+mbNe2TyHsxFuLePxtG+1HfdvKF9tH1smSdkz/I6eYtOkjkJMWVccsoJusdXckA8GVPuva4H88z1HgB9WEvIfchryssz+4+6ub/04z0xsQ6P8uz4Oj/uez9lLzKflIWMCRljAq6xx3z6z3hOsRNz+shc8/pZ7vxjC5t3pAxxElvGkOuspT3u9UUc1tG9dAJ7V31/Jl7WM0fvjVnf1px510B5aP/Y5N4YvBfur/ZHol1jgKyVMV5xpW99gWtjUT7zbLI/nWfXDLm0hZ+MN3Nh3mtAT7spx5zxAnLpk+usJfLGwHzGk/GdaiWnNewyJ+aub+xqO+PnNeNHxzXsp451Bq7Vy3i6Hpmvct5D+uOVe+nYuFYW0i9gN2NMXbEuynmffrnWT+YJxqhP1sgROj/v7UHHm/mgo50xxhjjLXzI4dnVPOSXOuSX3ImWT1KXL8T8Aj9xspVfnvmlCqc8WPdLvb/g4ZFOXgv35tExPrLH66OYBdvWiOu0o55wbUynmLNugGzLCPOn3rSNBptXMUHmw2v76NokuYad3hete1fXUx7GetLLeqLnNWSOd/XJfE8+MqdTfhlDXgv3xsF117bJeLpvgP+sp5xkT/FK1uQkl+tiTU91ImblH9VRlDnJZy3Ra9236DTE1P0C9LDNkJM/OM1zb8/vyF7js+sNz/Y1c8fmKS/m9Pcs6Ljf0u9VPeAU3yk/63SylfnkNWR98/qO9H/yl3lCyqDH9XtI/1x3fRpiUYZrdLsGxPZof+QeO8lekfV4Jt70CSdf2GT+VH9gjvW2Bdxn/bwWdfs6OfnNPE8xJ61/kk+Zlj+R/SGO7DFYM8BW5tX+MxdsWsOOI+XyGlq2fZ56Ixl/20lOax0HdJ/RQS79p8+8Tp7tEzVr/cz3FDc6z+7LzvEUQ9o+ccolfUDG1GtgHCdbmW9eS+aY+TDfsmOMMcYrfPhvngFfTtw78suK+/6SvJNPWpcvxTv505dqfmFf/ZDQAzlB33l4pHP6QSn9doyP7PGaNVDe2ifIqYcPZHhlHv/pFxvaPcWMrHUDZNG5An3W00fbAO6RyyFcZ65Zq+yj4NO6nup4VXN4pa7oakuQRf/kl2E9027XuetjDR3kDKfYMieulZXs16m/3GdO+u46Cfb1cdoLnYucZPGbfljPoZ3MUbhveUb2IuuUcT+qo7S9Ht3DnHuLTnOKKSEf9OGUE1j3nOe+97HYf4c1I46TzqmvxK2etJyxt67+r/I+1dW4sl5X9YCP2E/M2zf8Zw/V8/oUA+jDQVxw8td9cSiDbs89Iu0w9A/WI/NKjBHoJfnySi2yNlynD4f1R8e9ouwJ/eXI/fgo3u75yRe62MzcEtexZcyCbetnLD3wCXmd6Df7p0+4qw+0PvKneuj/5K/J/hBH28v42lbHe5VL9ybluEZWOmauc71tETsyDuO/y/201nFA1gbwjV7KZc24ztgEeWUSbRkPo/Uz31PcGSNy2slhvMRg3SHtef0IbLVc+oCMSfsJcZLXqS6Zr/XuwTx0PuZ/qvUYY4zxiA85PONLyi8ivgz9UoP8kgP0+wv0Tj5pXcG3X5TJyRb3yvaX6lV+J4z7kU7+0CTpt2N8ZO/VmK2ZMeCPQfxpRzk4xZx1A2TReQR21Gsb+EkbbTNjAnStFfEzkqwNuplfrqUdyXW4q2vnAcb6qB+gPvGnnbTLdeaX+Z58ZE55LeRmT/NaOn9hPmOUjOe0FzKX5CSb8ba/tJNycuUHTnV6pY6CzLO9FWzg5y06DTF1v5L0ceXvZMO8mo4ja3ZV70d9ldPeA+y3LFztP3zlfkXO+/R7VQ84xXeVH5xsZT6dW9Y3r5POL/2f/GWed2AjY7nizn/C/GlvgjHpj2tksaOt0/5Ico/dyTKf+V/V4ype4mFNTr60eao/MIde24KsX16f0E7zqO+Patn6J/mUafkT2R/isNeS8WEr82r/3TPvqddpvq+hY2Y9fWZvuGZdsOP9Xe6ntY4Dss/qUKsrn3mdvNIn9HN/Z74pJ9m/R/uyc0x7J9snTrlwnz3KmHoNjONkq/vr9YnOR9DJGo4xxhjP8O7DM76U8osvvxCBL678YusvskfyyekLFpA//TDAHDr680vY+E9fqs9+oeYX9p0O9vGTpN/T+p095lOe6+5Jgnzaowbco5c6WVvrlKCTNT7JnEg9Ysi8OnfW0mbGBFlzdFk3B3Wta+oaq2tpR9B/tq7osybYSn/cZ56Nebf9rFVeA7JpM/1B5oRN1s0X8Kc9/Sfcp7x0HEIsxmN9kys9ZTsXfWcc5qGdzFGQbd+iftY44wbWr+ooKcNa6l+Rft6ik3S/kMleEbM1OOVsjTLPk5x075AzrvQF3GP/tAf0kbHmPkyY67pDxyLYNR996ydt3eV58mmtTmgrdTIfdLNPGSM6qcc19u72O6QNYC19XJGxWJ9TDR75l6u9CdbR/MyL+4yduZNtSPvGeyLroZzxJ1fxGqucfGVNMi/I+qtrPKxxb47YaNtJ6ib2Ift16lOuJ1f6WQ+us1939iDrSRzWQO5qhm2GpCxY05SBlMN3+lTemPFnfOZjDN1zrrX1KHfWskf2WNwDGYf9x0fuhfZpbtwbHzLmAVy7lrG2jcwx5QQ72kWH9SsyB2h7HaN5JdYl4T5rmTHxmnY6Rq6NSdudb9pOsGudkvSPLe2NMcYYd7zp8KxHk2t8OeWXEl+ArvllfCefsM4XZMdxJe8PFAxl80v06kuV+bTvF2zPJ1c62Gctab+tA1f2INf8QcJaNvhhvf11zbQl+lCO1/yBSr/NXW/UYRhP9oYceRWuMyb7KcozXNOueTPIJdfajrxS14wbu+ie6ufI/gFzHQP31rjriH7ayNyhc8paM7QLxptwz/yz762MR19J5pIoy5o+Mq+OmzXtdI6SthxgLtnDjBu4Tp2TD9ae6W3Oneqb68/oyCmP1GNI96/X5dQzaRt3NbNWV/a6n/YSuibQvq/237Pv71Pt5K37KddTv99XrF/tG+vQ9aG2rkHWWnKOoU9iyXlztlYn7vznfObVaCPjRv6kkzZTB78M0N6Ju74779oJ/GXPTr7Q1SZwf2UXe66ZQ9Yh1x3CNf6b057tmOz1Kc+TPjDnyBpcySfZH+Jovx1f+uoat6z+tS8tx33bNGZtONDLHFMXP9zDo9yRVU9yLnXptXYhY+yaudY2IOfv+oRN7rGV+7rlgJizvnf7UrsMbJ/suc7IHon5JdwzLx2Te9qRZL2oY/c31x36Uh5yPfuBrbQ3xhhjXPHS4dl3I3+gGGP8fE4/VI/H5APAR7DPxtc5PUR+B+gz/R5jjDHGGGO8nR2ejTF+GDs8ext8luV/pX8vH30Y90fgOx6e8X7L37AYY4wxxhhjvI0dno0xfhg7PHsbH3lwswOVt/EdD8/GGGOMMcYYH8MvfXg2xhhjjDHGGGOMMcZ72OHZGGOMMcYYY4wxxhgX7PBsjDHGGGOMMcYYY4wLdng2xhhjjDHGGGOMMcYFOzwbY4wxxhhjjDHGGOOCDzs8++23337/S2R//etf/z4zfjb0gp7QmzHGGGOMMcYYY4zxOi8fnnlI5vDP9n/m4Zm2//3f//3vM/8nzBvPX/7yl7/P/vd8zn0F/vznPx/jlT/96U//e/0q52f47MMz7TOIuSE317/qAR771xgZ9OaOlD3lnOS+bLLHjB06jzHGGGOMMcYYX5OXDs88DPHAh4MHDxt+5uFZHuIw5KsennlwwmsfwJiLB2xf+fDM/WA+HWvm8RUPzzw4cw+7X06xKivuyau8XHck1sSD574fY4wxxhhjjDHG1+Glw7O7A508TOCV0QdDfaCQdjy4cHgooc8cTR84eVimzTw886DHIcaWB3HG7z0jucuH+85fjMHDp9QjB9a1nWsde+s5b755eOYaIw9pMl+Guh4WGSOjD3dc89WegXZPa93TtJvz5sdrziev2kqMjVhF+UeYH/5P6PNkzz7KqddjjDHGGGOMMcb4GrzpN88YXCceAHiYkIcn0AcEHnqAhwwesKjrocajw4WU92CCQxTtGgNr2mifHX/mClfy2st8gGv8nTDGtpkHVm2/D1z0h07Xi7WcV0/75ui69TFnfCqb643yvHb+3Ftv5s2ReePseMyZebB+vHqNvbTV8spd2Uq6xoBc6l1h7sZyBTKMRF3Gs3bGGGOMMcYYY4zxc3jp8Aw8cMiH/5z3YKQPTbjOAwwPbnhVNw8xuO9DlVxP8hDIa3SMwRiTq4Mb40870PJcX+XziDyg8QAIPEhhPnPWduaRc+oZm3QOwL1x69uDInNE3uvMsdEvr5m/usz3PmjSh/GglzDHyP7rI3M2HuSubCVZY8ne3IHMK3KN9XrWzhhjjDHGGGOMMX4OLx+eST78c/jgQQTz4KGJhxvK9kBe3R7qng45EmPxoMSDk57PmB3tw/iVZR48rPGgR/0e6t+RBzT64ZX5U87K5EFQz5kzwxiVMQdQBlInB/Kd7wl8I2MMXGPTeWy4D4zB+xzpI+evdMjL+E7DfZJzWQNhLuUhe3OFMql3hf4T604emdsz9sYYY4wxxhhjjPFjefPhGeThg9ccCICHAh4GcX11EHM6xEgerfdBkr495GDewxZsgffG1/Frs+XNIa9fxbiwqV2H/jPnzg9Oc5B5dA7APQM8xCGGpvM94SGZMWiPYV3thTHkGnB/8pE1kozJ67R1xckWGL81B2RP8Yi2UucOZBlyirvrOMYYY4wxxhhjjK/DS4dnHBzkAVYeDOShDXho4iFBHgY1fcDSnA45Eg+J8vBBf863D3U6Pn24rnwe3IDyp3wgZRsPYDzMIQbuc67ttz1tAPl13Lx2DsC9eq6fDm063xP2RX3t5VzWvQ+OXNMH850/9513yivTXNlK9N/xGLv27UHfPwPyDCEG7jOn7vUYY4wxxhhjjDG+Di8dnnm4kEM8AOAABZT1YAI8fMghefDi0BbkfHM6BPKQIueNkeEhjPF1/NpkHk6HHnf5tGzCPOse5ugra9UHKpmPI8l5Y+4cQBmhNs458HnKt1E3664Nc3MfGEP7I2d99P6yF62jbbCWjke2GmvkyFrZX2y1vRwZj5zkrmJjXMU3xhhjjDHGGGOMn8tLh2djjDHGGGOMMcYYY/yR2OHZGGOMMcYYY4wxxhgX7PBsjDHGGGOMMcYYY4wLdng2xhhjjDHGGGOMMcYFOzwbY4wxxhhjjDHGGOOCHZ6NMcYYY4wxxhhjjHHBDs/GGGOMMcYYY4wxxrhgh2djjDHGGGOMMcYYY1zwYYdnf/vb3/7rH/7hH35//Uz+/d///Xc/4/tC/+jjj+bPf/7z776/w/757bfffh/jmr/+9a//u59c/6r86U9/+qXz+yPyo74vvzp/pM85vn/+8pe//P1ujM+Bz5WP/vnKn7s/w/aJ/jn/q3wH7nP7bXQ/vxvv/Z761b7nfrV8XmHf4++Hz3I+078zTx+e5ZdnD4rw6EuFzcb6e/nMD+Gf9aZ45QcD8+f1K0H8d/1PHsX/Gfk92jf0nvGz8P3jPnjPlxM2Trkw9+w+ews/+gfcn/0DNfWkZ1efGfTvbv1ZPjNP7BJjjvf6Im9ivuPR98WrUOO79++j9/8rPJPfI+7y/wj70nvHfn9E3bH13jjJlQEfGdsjPnI/PAv789nPgtN+Jt73fpZ8NO7jZz8zXqlB8+g9Duwl4nHc7SX2rnIf9X77CpDP3c9P1PAk43vCkbWmPtQSme5B1pHxyvuXnqLT+6ffn/h4do+9BeN4hPv9KsdH639Uup9fBWJ65vMov6dOvHf9VX7kd+WJj87nO/Ge77AT2OvP1B+Jn99Xn6/EdrfeINvfLT2Hre/+nfum3zw7Jf6jvjQ+80P4o98Uz/LZPxh8NU5vruTR+lv4bm/W93w5Xel+9vvzR7z/k8/YJ6/glx5xNH4esv7eHzI+8/Oh3xd+vn52XT/6+4LPbWp9hXl9FT46/yt+5N55C+/5nHsPP2M/vPLzxaP9/F15pQbNo5qwnj3t+4S1jIN9/DP24WdAzqfP7/xsbxk/j3KOmlgjrpFhPXuATtYNmVc+E6x799UYBbnP+hx7hUef24/W/6h0P78bj76n3rv+3fjV8nmF93yHfUX4bCWn0+e279tXckY+v0eg5z7iZ8efzYcfnrHGqwWX1uGNp9xVEU8yNjP99JsYv60nqcewocjl/NVGSbmU4Tr18SPE0379cs05hnptT/rL+c42ZC2yH9IfgvjNmrW/7AlD7It0TAz9cJ3r+tNXDvuTc1e9aZ/KdS17v0DWATu9b7hn/rSGfWvbOWSs2OcefdfzAyXvMx7o3FKvcU8k3Z87TjkYC6+5dtp/WZ/cf6eaupb5pI69S077BDqWqz2bvoghdYwxY9BOg4z97HpbM4d0rZATe+Qwzo6RkbRextK6DWvmLJ1P1y9B1nnzJCdqI1lLrjtehjVuWSEe7jMWa9fxpR5k/g5pXWuO7ZTTBnR+nU/ul6wPQ9zDvUch7SuXOXR+nYPkHAMbxpq0zImUIT7r43AP9d7h2jXIWjFP7IxcS5RlKAddc+5PZP3Vz1o6TnSO2dc7//as1+gbNjOmtCndT/udtcUOcqwph5/MDZkk/eYe0lb6bd30w8i4uTdHbHSOruUco33ISeaqJknWR5DtuRP4OdkEc8oapE3WnGcAOXst6F/lnH1jWF/3Uq53nN03Xq35FS2jn+xrxpv+lcHvVc2eAf/07OS763fqLfQ88RCXsIaMcG0eGXvLdU8ZzBlr1kM7xpwDeXUcpzwAO8p0bObFmj3pGLN+TdpuWe4zn6xD0znmHmqy1sYqrKVP1jNnIN/spfTesL4ZC7asU8ec9TcOSTkHGEvWUX9d21PMJ/302zFmLt1nUF5OMidSxvoAcWU/GLlHMj5qZj4nkElb2IbcD0nHfuWXkXXBv/PYBvx6LdljfGUfnE9bjKRzYWTtpHsCLasdhvNZS3yhk/Gkvns9R+craeNKBqwPcllfwAb+O4+0zYBTbP/v//v//o85fOAvY2rd9IXv7EHuj5/Jhx+ekahwjyykzmmTNVcyzrvZ9GvTmc8YuFdWXYvfPnqDNKxrC8wHnbSjXWNCL/12jG5e4Tr9pF/z1dad7VOfmpZBl3vt5Tp5piz3+spaGqP5d76spR2us+6pC+hnPU4QZ9bBGJiHR7VIHydZ7pnv3MA1SJ+QstjP+65nyxoPc6yZm/dXpKxkr+7ouukrc4Kuw8k+uZkDZJ1yDVvWARtph/mruNM/INe540PbgP+UYY178d440b/yzzx5n3I3NvTNs31bw6yJ10nHiK+snb7y/iq/Bn/ISMfYezRzPeUNOd/2peMEcsr8WffeuLAN7suM8xSLKJ/g7y531qwz89Y4fZmHa7yqk/qQ/jJ/7GUcJ/uZG/fW5U4XWMuadh1YR0fSlhB35iHYbfn21zIZu7Fo+5nY1G0/J6iDfTn1KX012M71zANbmVP3AD1jQ9Z+8Moac0De2auk+wiZM+vpx3t1zE9fzGcPube26nqvrrVCNmNRXlIWH3mPbNYm/Z5A1pg7B/Qyjib9Cvbu/AlxZ30Sc7LWvBoXI2MUY0+uckc288Kf99rP9VMs0vW/4iSjrtfZtxPP1vYKfDCga9P1w5c5J2kDkMu420fKpk9sq6dve5p6j/px2g+d2wnsZ35pk1fu04Zzwn3mneA/48VO6nKdulyf4iWnlEPmyif5pE/k0mffn+rG/dU+zjVzz5hd166y7Qc960y89rn3APNpp3NnXd0TrW//sM9IW2m74xXjgyuZBpvKdH7knvfEm/1jzTqpe5Uva5kP9wxzzzpbB7GXQCxXdcn8k9QX7o0dG+h5D91L7s2dGDJ240WmOcWEHWXJ+VSznG/72rQvxOmasieQyRhTr7E+HZ+585p58HpVL0DHeknP4S9tsM6cpDy2jeMr8eGHZ5kgjbDgqeOG6AInVzLOJxTXwrdOyvfmADcO5AZpTvlJ2pC01XaJKet30k9yc3Ycd7axeRVzkjLoYs94socdZ8aSdc5rQCfzZQ0ZwX72pddZS/0Tp95lvzuG5pFs5o4vZTPXk17azWuwfpJ53+lBxpMYz2m0jRPIuNcE3ewHMJf+O8auhbli51QnMHb3IrTdpOM67YFT7Fm7rmP7Q/cUK6S/9IM9a5j2TvHlOn7St3SMaR97Xkv6ad2GNWJ3dK6tn+95fHDdZEzaz55C2rki88DOKTZrfqpDglzHyv3d3jBG5rIv6evK78lf5uw1djuvtJk6go51yXih5Xs94zrFeOIUI1z1JP2lzEke29b2UWxZF+yo9ywZ26Pc8WONBXn0mrR1ylHaJnpXspmrZPy9fsoHeeZPeyjjPPky1pMuZC3yOvsJ6kvX4BFp+xRnkrLyjD900O0cpXMCe2F+9kW0mTybe/bmVH9i0c7J5qkOzZUMtlhrnydyP76FjCFzhq7flS/k1OOa2lATY2eN+VMd0+fVNVAT993JTvbjtI6u+s+Sfe14INcl6ymneCBlWw+7vd9PoIPuibbZsuTT/XyUc5I15xp5a4wvdZHp2qefjKNjyhzwkTWxrtLrzWn9VAPIWumn5Z6ReQQ65tf7KWuIXa/lLt+0C20be/ak16D1JXP2uuVOsWadT/uh+5DvmZP8KWbI+CRlqVfHBlnLq/jNM3POOB9x1y/zb3vErU7mcVcvyBil5zLPU84Z71W9fzaffnhmAVrHjcbIRiQnGeeSLK7yPYBYTmvavmuS+Z0gr94sd83vHNDvGqCTMXIPXedHtrGrjY5RsIEc68TMq/4yN661lYNY0q8xqodN7UGuAfHfrUP27oQ5JGmXtdx/TfbrJJs9yvXWM8YcrqcsdC+5zpqlXtpzGE/CXNZSMv47kLvbT4D9zAPa/ilmczvpA36tq9zFnTYBuxk7IGN9JeVOcWdsp/wl7aRe2sx55DsX9JkXdPHXc6nHNXOAPvI9rvJr0hakLhhPD2ua/nMu48eHMvar974o5zCWjhMyt/bZnPrI/d3eAHrXcumLa/ub4K/jBWyxZv6Mjjvtn+qUe+pRf7JGkHW4ivGEdVAXHvUEUobrzjVz6dj0lyP1sdtzSdbYYWzp6wQ2W5eBHtCjXoNTjsJ87q27GHIPSNa210+2lD/VgWFfTr7oCfPqNhkL69Yl+wnqux+7Bo155Miad5xJygpx3vkD9MzlROcExKFO1ldfp37c5Y59bTDsTdcPMp6MQ5DvOjQnGeaMT793tcs98CromSPoT3tdvztfyKFPrMjwytAmeN3DGDIefaMD1Nh6a8c1yH6c1gEb6e8E6zmsfdcKtNeje2o8Tdaz9fCL/ROspb+TbWA+a/BMPzNP/Jt/5uo6ssboHK/4RM9+nOJlaDvjwJ56vQeyx2Bdr9ab0zr+9H1XV30xjLvreZJp1Mlh37PekPaz1nKXb9qFtt19zngc6t/VJfOxjmlbssfY61xYT/sOaor8qW+Zj2TNpGWxpX3JWj6Kn2vtMdf+ks7rql9pP+NFxz7kfNt1+F7gOvsPPZd5mkcP4+0aZt8Zxv6j+WmHZ2IhUq9JGa+Tq4Y3Gc+JblJyyk9y80naumq+tD4xoiPoet9xPLIt2D/Ng/Z5NQ59ZM9OeUr6NcYcCffZo8wPej3p2kjXAbLfxH3af5Ky+G7Zzt0YmTfWV3xA9zLzTtnWu+Mk237uQC7zxFbmxP2p/m3/1A+5Wmvb1CJr0vTaye5JP3vZfe36GcOJ9KcctlI+7Z3ia39CXMp2jFzbE2SyZk3rNmkLOv5H+kIcj2JK26c9iX7WJ+vVcULG9qgOpz5yf7c31KE/aTt9Xfk9+cuc8xqfuQfSZspJ7pmM90SvZ1ynGB+RtTj1hLX0lzIn+czlrbFh032SoJ+xZC0e2SePk03ARuqmrVOO0jbvYjjtq4y/10+2lD/toeTky1ivdJnDZ19nP6H1uwaJstqCvD/FmWR9pO01rF/FI50TnHxl/F4nV7kzl3sm91DXDzKek81HOUPLnGqbcZwghrt+3IEeMfTQHrFxL6d6izXglTqhyzXy1ulUxyRz1bcja/CoH4/8EJeyCT6yj+YEpz7k+h1X8TBn//MaTnsBiANZ6R4lbbNlr/qpHq9XNQTzQtZYqSs2udf3VS6ScSCHTUfGlz2GrmuvN6d1fTOwJV0ryZyfkUlO83lP7rmf0j7x9f67y7f9tO2012vJs3Vxnhy57lizx6f9kOvNSf4qZmucXMlSO+1mLU+1zvi4xocj65xgO/uTPpq0zyt2O47MI+VPnOLqubTfvpqrGv5sfvrh2UmvSRnfKEkWF39uykbdK193GwyIP9fNB98ZU/vp5ncOvd5x4MecshbwyLZczYM2sZV2Ow78nHoIaZ9eG+8J5JAX7KY8PrBxomUFeewavznp52r/SebauvjkPmNCFntts+WSrqd+jDl9pqy1Ve6OU+3UF2RyzyS5Zt7GYY2bU3zunxOsZQ+Vw5/1tDYnf8Ka9QJsdl7Yzh51Dl0v5DPurl3S/rCFbM6lPX1bJ3PMHCRtd4xcd51ONqB1m7Ql2FMne3JH2kEn+ytdy447YzUva3CKM+VP64n2rD28sjeY9zrzMyfz4NV+o597iWv1Mh6vT/av4tbuo/7kPoJTD3L9zhacck8yR2Bdm52n9TaXtodexnZF5yjYyr6k71NdE2M7wVrWifiV7Ry5tx6PepG0D+Beu9kHONlKeWStc4OtjFlb1gbd9IV8xoasdcZH+uk693rSssSTtk81SbCb66c4rb++zPkO7HYc3J9IubSvjv4T5rK+XBt31wSyhuhmLOhmDFe0jPGln+57Y2ydk7Ff6avXMWYMrHEt2LSWDfP46V5To9RBxro1yKlPPldyxp51yn7AKTdpWcn8uq4ZmzCX9bmj+4DdrlXGy/qpbx0HeVzF0D6RS9nMN0GHtZP/Rh9Zp47paq9JxoFc9jXpvvU+uKqZGJdxZP9eqas2GI9kko5X/8plHSHtq2ud1M16JGkX2nbmq60TKQdXdcncvNY/frk39lOfmEs/iXVoe5lPkr7M7SSbcZCXteycgXvmze0ZuuboXfVL+4Js5gFpj9erekHbg57jOm20v6Rz+Sr8lMMzCmGDrop2JZNvaunicp+63At2co1hzNpmnGKC1EsZ8sy1rEPH1zlkTL5JvWdg2xy6zne2OyZtn6A32VPr3zptU53OqXuQtrlPu/jKHumbQZ7oes+4IvUY6YMaZwwNeTEkbVn/7Lf5IpfYnxzqtY/uJdfG3LK5RxzqJWlDur7IZC5J+jEGZbsPadM1Yz7Vwbh6LePt+fTRtC6y3Q9gPu0mxJ216Lpjv3Wk/Vm77Evby33FuKpJ1zZj5Dr3sjHm0G7rNm0LiDHniD9tu9Z1Ne/cb62b/co16DxYt76nODu31DthvGmncxBsZA/w43rmB661Dcj51LHf1kwb1CDttxwQW+bItT4YmV/Ghm1rLNpPmQZ7KZO4lrmlLP6v4kGHXM2lYwNlHch3zOk7SV/EgBxzwr1rJ/ClvkPUZVh/MQ+HvTNfOeWbqG99iNP4c4/AyVbKA/faTLvaypxSD1K368Wc+wab2oXev1mb9gFZc+LBl7bBtfSRZA6MhHvrj37KOdKXmFPWQDlySP3sb64RFzZyPUnb+oKuHxiPdN+6ZpK1z6EsNnPeGB6ROozc74zG/XYCfdaNVYjltF/AGp1q0mSdU8e6ScsZ7zP9yDqC14yrmnZvsOFe6diE9dRhXJH5tC3mcr/c9ce6MszzCuUYz/aTOeSuep2Yv7Gf9gF0bVMn49D3SQ6babf3gfcM+5bYz+yDtuGqrh2Tts0JrmQa68XAH7EYA/epl/YhfSjbdRZkOre0ja3cgxmXQ67q0jrYlFxDBxuus8Z9o23HVXzIMZg70XVK2ew9Q7QJXRvgPuNPG4z8LJLcj4z00aR90EfSPcRW2r+ql7H1XOfZ8TKMqX1/Fd50eDbGHWz0/oD6qm8AuftwGWOMMX5FTt/X47/ZzwZ/LE797gfM8Tl4aHM6EPhMfHhPv/2AP8bPpA80Yd/dP48dno0P5zv+8PHVD/fGGGOMj2Y/gN9z+nlm/LqcfhbkoTV/m2Z8Dj/rs2gHE+OrczrM3XfTz2OHZ+NT4E3Ol5Hjqx5M+aXZX5xjjDHGr84eEu/ZA8ofj/zZlbHfOvsx8Nzws54V8Js932+dja8G30O5R/e9/fPY4dkYY4wxxhhjjDHGGBfs8GyMMcYYY4wxxhhjjAt2eDbGGGOMMcYYY4wxxgU7PBtjjDHGGGOMMcYY44Idno0xxhhjjDHGGGOMccEPOzw7/ZnVZ3mP7leHv5jxlj+BffrTymOMMcYYY4wxxhjjY3n68MzDmtN45mDrZxye+aeHE2zlHH/q1TxOf/bVtUY7Du6l/5xsryes7fBsjDHGGGOMMcYY42vypt88e8th1lt05D266HGYJXmQxXwemHHY5kGWB2+nQyrnlO177KbPO1LvFfQ5xhhjjDHGGGOMMT6PDz08+9vf/vb7gY4jD6Zap2U5rEp6rf3l+t3BmodM+MNOxsT1o0Ou0yHV6XAsbZ3Wr8A2tTGX9uUhXq91XF1PDwiB+tz50JYDW/CoR2OMMcYYY4wxxhi/Oh92eOZBSx/aeIjUOi3LPYc40IdarLVuHuQgn4diDbbQR8+DIfBA6e6g63R4hq8+SMKGMXCNjuMuNtYzt8yF+DI25r3vuPLavMTcJe3YN2vPq2vMX/VojDHGGGOMMcYY44/Ahx2e9W91QcpdXQsHNgwPc/qQ6073dMCVaNNDocS1q/WTbfLsw7NT/nJlG1jLA6m7XNLHnVzXkHpRN+FaO1dx3/VojDHGGGOMMcYY44/Chx6e9cFKHvCkDtfM90Dfg5+kdfuwpw+LGuQZyORBVWMMyemQClt9eIbe6RAKkO16ScfU+Ru3Qx8d16mmd4dnxnPqG5zsMU6yY4wxxhhjjDHGGL8qX+Y3z+R0EPZI93TAJci7dneIBaccTrY5QOpDJPTQP3GyK9jOw7P01wdyaSflvLZmXUNypg6SNbyK7VTnMcYYY4wxxhhjjD8aH3Z45oFNHtIg44FS67RsgpyHU9pt3Tyo4vDn6jei7mJiLUm/cjo8wx5zHk7l4RUjD6NOdUlYy9wyF14zHuTuDs+E/IwH0Ev/XOtTXV691yfzV3Ejk3GPMcYYY4wxxhhj/Ip82OEZeBDjyAOu1vFQKYcHNb2G3TvdPGBKmO/fqjJGbODvyo4HUD2k1z18Anzm2tUBFLiubNfVeUbmYx7CWsrx+szhGXQd5K5H+OhYxxhjjDHGGGOMMX413nR4NsYYY4wxxhhjjDHGH4Edno0xxhhjjDHGGGOMccEOz8YYY4wxxhhjjDHGuGCHZ2OMMcYYY4wxxhhjXLDDszHGGGOMMcYYY4wxLtjh2RhjjDHGGGOMMcYYF+zwbIwxxhhjjDHGGGOMCz7s8Oy33377r3/4h3/4r7/+9a9/nxk/G3pBT+jNd+dvf/vb77n86U9/+vvM1+S9cXbP/vznP/9+/+///u+/348xxhhjjDHGGOPH8vLhmYdkDg4Lcv4zDs+0fXWAwLzx/OUvf/n77H/P59xXwAORq9g4eHH9PYcmn3l4RtzG2OOZgyMPmajFMzx7KJVxnWzn/n1mX3xWnFdcHZ75PnNvfDT6ddzVJt9vjEf7y550Da1VDvMcY4wxxhhjjDG+Ci8dnvkQ7IM1D7o+EHso8TMOz/rBX77q4ZkHILz2IYu5eGjyVQ/PkrfE6sFJH6hcofyjQyn3ijXOw5j0yesz++Kz4rziUc/M6yPRp/Xwfc58w1zWwnhOsuA6o2vIXNap78cYY4wxxhhjjK/AS4dnHjqcDkk8tPD19CCca4y040GXw8MDfeZofPhX1kMAbeYhST7MM8TYtMUwfu8ZyV0+3F8dBBiDhxSpRw6sazvXOvbWc958zaXjzAOlzJehrodAxshIveRqX2gjByDX8x1zz58OpVJO3+Zq3OpDzvVa7zP8vTfOtIl84rzD2mbPIGub8gzWJOezRq13Qh/GoE7avyLr3WjnZM865Zz7e4wxxhhjjDHG+Eq86TfPGP2w7EO0D8MeAijnOg/S4AM7+HDtgYG6Hji0bpPyPoDn4YcxsKaN9tnxZ65wJa+9zAe4zkOMxBjbpgcK+G77fbCgP3S6XqzlvHp9YOG69TFnfCqb61cYi7FC+wLurclpnXjyXrvIKq++9WEeeh5bzDkPXGOz804/kHpvjZOBHGAr7XPdcTEHxuae0PbVPoC0p3/1mXcNG84nbVMb6t1hfOZ6Ar/IZM1AXV6fsTPGGGOMMcYYY/wMXjo8Aw8nHB5A5KEF+MDswzrX+TDuIQGv6ubhC/c+bJ/WE20Ri9foGMPp8McDgvZh/GkHWp7rq3we4WEFNj00AOJ0PnPWduaRc+oZm3QOwL1x6xt/YI7Ie/3KAUr2J+OXnNN+x5yc5Dv27q065G5d0Gc4n7U7xZF6740TtJcxcS05Z2zYhK6te0cyF1EHeE39E23zlMMJa/qs3KmG1u4ZO2OMMcYYY4wxxs/g5cMz8aGdwcNxHlpAPzAr2wP5fIDOoW4eTpzoAwQPD3o+Y3a0D+NXlnnoAwX1e6h/h4cV2NQPr8yfclYmD0h6zpwZxqiMOYAykDo5kH/2AAW0k/3J+CXntG++Ym1ypHzGkzLmqA9yV4c55yFrp8xpfFSc+GGOV6+JQXKue9a11a8ofxqAXs6lX2mbpxyarNsjjKFrqD62rMEz9sYYY4wxxhhjjB/Jmw/PwAMJHo7z0AL6gZnrq4fxtHPi0boHCDyAg749FGDeh30PJbw3vo5fmy1vDnn9KsaFTe069J85d35wmoPMo3MA7hngwQwxNJ3vHX3AAxm/5Jz280DFdeM5yZ/iyXqqYx1dY7AGWbtTHMlHxIkf5vCb15JzxmasXVvzkczljlNcog/zUdYYGtdT5w5iRzZreIq7cx1jjDHGGGOMMb4CLx2e8eCdD7Y+QIMHCB4K9ANzHjA0yl49rJ8OHJLTg7j+nG8f6nR8+nBd+T58UP6UD6Rs4wGIBw8eGuRc22972gDy67h57RyAe/Vcz7pJ53vH6dCj66096w1tXzvWwByx1fEg27Xi3mvr4d7Juc67/TasvRonQ3+us+b6VR2Mzbrpy9qeYk39Jue5PslZI+vhvT65ZkjfP8K9kDl3nkBsr9gdY4wxxhhjjDF+BC8dnvkQnEP60OL0wOyDfw7xYTqHtiDnG3V9+Ic8xHDeGBkeJBhfx69NH+61l4cPd/m0bOIhgQcg+spaGY8HGJmPI8l5Y+4cQBnxoCQHPk/5XmEdjFX078j8IH1z3Tmm3Y7H/eWwb93HtCnGlfvFnjgy77fZLAElAACslUlEQVTEiVzazNp07Omre9a1TV3r2fEw1M/YGciesG4O6wfOQdtzZA7SeTquYmNcxTfGGGOMMcYYY/wsXjo8G2OMMcYYY4wxxhjjj8QOz8YYY4wxxhhjjDHGuGCHZ2OMMcYYY4wxxhhjXLDDszHGGGOMMcYYY4wxLtjh2RhjjDHGGGOMMcYYF+zwbIwxxhhjjDHGGGOMC3Z4NsYYY4wxxhhjjDHGBTs8G2OMMcYYY4wxxhjjgg87PPvb3/72X//wD//w++tn8u///u+/+xmfx4/q5Uew/XCNfWT89ttvf5/9b/76178ea8fcX/7yl7/f/bp8p33e0M9TT78jf/7zn3+J/fanP/3p9/3E688C/3wmjvGR9GflV3jPfqfvfj4T+L4db8d+M57Ze9T7Z34WP8N3iPGPwGd9nvkzwa/ys9r4teE9wHvhZ/Mdnm+ePjzLL64efEA8ehClKay/l8/8geln/UD4yg9W5s/rR9F5P+rlK7zlzfiWenxnPusHqLsPIHyy1n7V6fcBc9TZ8Wx/vhIfsc/J+1UdQe8tny+nPW6ffgWyL7x2rq+CjVc/c97Lo/cwa+R19b4h3rv1Z8HGR343fAbP9vgjc3nUH/DzoCHez3yvfYf3cn9W9mfpW3hv3m/97n9mL3w0+Hv2vd11sfbv/Wz4aKz/s+/R9+6ZR/ody2f3ud8Tb+ErxGgfHXc1Zi1ln+39V+fR3qJP5Hv6vKJ/WRNrjT1tIpM9wE7qPPPezj6dsNdX6390+nN1/E/Yr7wX3gt78D2fDd+hV2/6zbPTB/4zH9IfgR8gn8FH/ED4FqjlMx+en0Xn/ZG9fMub8ZV6fOZ++FGc3k8fwTP7Of1SSz6wiCf1sNPxcf/Z7/WP5jP3+Wdy2uO/0g8Cz+zTV3jLZ857eeST98vpfQT29yPqgB3s/Qp8ZC7PfMZeydCXZ7+P3sJn2/8I+rPyI/bqez/DTp+Lz/DMXvho8Pdsj3+lz/bkvXvmUQ378+Kz+/wRPz/87Bhdt659n7CWsdJLZH8F7vYmOfue7PclejmHDWvEtTaZswfodM9z/YpHPycQB2t3/f4jc+rf+D9hX7GH3gt78D0/u32HXn344RlrvPoml9ahMMq1LTnJ+AGSfrrIfoCknqQewwYjl/OnDydIuZThOvXxI8TTfv1wyzmGem1PrLP6d7Yha5H9kFPej3oJHV/6lOwfI220X8k5xqN6uB+uuMofe8SX69jKnJFJUpZhzqcYkFUfm9xnPVzrvNyvdz1NrmLq+rrPG/1B+s7Y0X8G9431YKR96HyNV139kRfkXM5nfknXzby7HsTRPhnaB+azb+h0r7HbPq9QFrDV+8+1pG0zAN3T/pWOS7IOmSvk/kyd5lXbyHKfvceXuAbIYkfskSNzzHn1O4eMI+fTf/sghhMZf8q1T2NJsmaZA6CPTtYBlD/Z7TXfR1znWtYSWq/r6XrrAf6JlTiVdV57DGMBZRn2Ar20n/VjvvvBMM6WFWxiP9etV8d3yg3Mr0Gne3YFtvWDPX2dYjjlae1aPmt6yhFSh1owTnG335TJ+BmijnFg+8p3ygH2ew39nLPuHVv6gK4vr1ekrPY7TvvT3OXT76FHuQJ+Wu/EVV24tk/MEV/mh5+M2femOM/QJqDDPcN15pL0wxB7ZY7EflWbttE+5MpXzjG0C8aRg1oRC/ayLu03643sFSnHdfeZQRzYZz1hzd5B6iCvX/Q6Pta6lyeyf9q7ijE5xYutnjth3dsm4NvY9Z02u2fmyHXW6hRfkjayduhc7UXouBhd+8b3SdJ62M19pA9l9PsW7Gf7ENaUyVy5d5zid41ruepP78eMRR1z1F7bynoRD/fYcB155rxPf6/aci9lngzrwKtzp5qyrixoX4yHV0h7DPH9YF7atF+OzLVJ29mrttHxcp/5P6qntrWbsIaMmA+D/Noewx64L3oeMgfsEHPm8RX58MOzbCr3Nip1Tk1prmSct7D6tRFuFMkmqOtGbx+9MRrWs6Hm4wYS7RoTeum3Y8RObmiu00/6NV9t3dk+9ekE8pm3PjJG7rOX3MudH+ymHUA28+M69V+pR/cwQSbtZA72rO+NtfcK85lH9vwUA7LWFB+se9+2We/6se7+ueIuJsgYrtCvPc9BXNQwfdyhje6lvbIOknmf9hy0Pe4Z1gb53gvWtfvS9Tj55J64wHhTp20SW/swngZZbdur9nWifQI+mLMO2Ms6dVzQsWU9Wp/7rEvyqm1zc926m3vLZhwph54xIdN99v4UO/L6AO5P/q9gPXPWZ9a/fSb6owZZJ2thbsaBbOaknDGn74T5rF/m3XXyXlq3sQbGAMYp3Gsjr5Oc7xgS5jNH/JsLZG7GcZXrVSwJ9UcuuYuvwX72Fr28F+b1c7KPTsaae6bXuCZHeyPIXcWd/tF133b86cv9Zz1Pe1Wy1urZR14zl/QHGRukLrL5HsNH+k2QU69jyPhO3OWDjYwhY7rLtWNFp3MX5nst7bJ2ulen48d3v2+ssfum3zfaRjZj4dpanPZE3iObteI642jufEHGfSLjBuvQuV3Fx336l+x/0vkDvtImZFyspQ/WtN1+jPcR+My6YsP7U4zJKWd0T/k2d/G5lrXg3riu9gIy1gqQ6XoKMZqX/rxHJ+/JUTvWRD+9T6441Uq/2PA6428yjlfRPrQf62Ru5p17AbgnViAWr8E8AFuneqQ+cO1e0Xfnl3YhYyeG0711Ro97ecUW8RsbsK5dQC5tn8j8gNy4t7653v7sCegr/fc+7N4lp1zQ0642gHt7xyv31qzriU1lu3/aTnJftC3m9cN8xqQtc2vbXKvrWtbqK/Lhh2fZeJLPQqtjcbK4zZWM8wkNfdQ0IJ5uCDGpmxujOeUnaUPSVtslpqzfST9BFxvQcdzZxuZVzEnbOOWavWx5QD7rLhk7ZD+k/b1Sj5O9KzLuZ+IiDuZP9QDmWD/ppi9yyX6DtuG0jj31TzyKCTKGxr3hUAdYU+/0nrniFFPmdopH38/kA20D+/bx1ff3yWfu84xdiAUdSfuQ8TQpi4+WO+UP7RM6V3ORjuuUa+b3jLy8ajuvJePPvjzSuwL/7pOu7al+KcNr96LpnCHjPvUzUb9rhd6pDnktWTNs9DpkHSDtp75kXq3bYKtzPMWpHexmrpJ9tTcnv4/iyXzSpnCv/mm9wd9pPNIDc01OtcFWznVcp/eSOqc1YR5bcpXv1bx9SNJf+360V5HFJvO9Z6T34ym2lNGmnGK+ArvW56oGcpdPk7buck3/wPWzdYH03+unfJCnV6caZZynmM3/pPvsngD0M65eTx75gq5hg6w1glNduFem5U8xAHYyDun44FRP/ZzkO0Zl4bQPniH1Tj6Tk49T3U4g80o/sza8dp0g84dTPa9IXXQyNubN6WSz5U+cagXWmPFWG8+QNe0c3NfZ75SXU+6SNeD6JIeffA/mXjnttdNeyhp0PU7y2nzVlvFIr1sfXu/InPBPjawB9qwZa85D1uPZXmQPkrYtnROk3ZOPZ2M6rWd8V7ECelnXU5zm9KivX5VPPzyzAK1jYxinTQEnmUcNVb4HEMtpTdt3m8H8TpBXbhTI3Ntu5+AmStDJGLmHrvMj29jVRscobeNRLzs2x8k+do0dkOm9A6n/Sj063yZ1GOZ5iqvtGMdV710/6WJbX8h0zpnjaR2M2bonj2KCjOGtZN8fcdo32e/uoQOZky64Lp1T1o44067jqh4nn5nvqS/d66w3nHQkZXv/AXYzV2mf0H3pXDou13sYK6+n9ayNvGr7VBPyN/7sS8py3TUSa5LD2nVtT7KMlOGauY5TmO/eZA9O/UzQt2bImS8+tZvzXGeNoX2YR+6DtAepg5w6OfTDdeeYnHLkvu2lHWyf5rLOzCuTOaeOoKcsw9zbJmTNT+uJe7jJHt+BTNem4z/JtH3izPwY7gleTzlYv3yvtl3BfscA2DjZxi5r1kcf2DCuuz2AzCkOeCZ3hjJcZ47mfcJ4czy7F+7yAeLJeW3d5YqM/uEuhq4LtP9cP9lS3hr1cA8Qc+8HbDOP7ilG9Fm72xOgb+n15JEv6Bo2KQunuqQN5E/jBDqu66Pzh1M91VE+6Rizt+nrEdhA3qGNU4xJ+hNy6Lo16HSeCXHjNyHX1OEamfTFfeZ8qqfoI4e66FztReY755Y/caoV9xk/du5qd7LxLJlD9jX3UM6f6sPIevZa1gA55jIfrn3/wJVvYT3tO6xB1yPtCfLk8qqtjqfXIWuUeSXUgTVk0efVGhIr915rK0f2IqHWLcs47cP0kxBPy2cNWct+Az6wxehap/wpZtb0Z11O6EOI0/xyoM/oGE+9+mr8tMMzsUGp16TMo4aylk1LHjUk7TSn/IS8ehP1Jku7nUPrE2NuJnS97zge2Rbsn+ahbZxyzdq1/B0ZO5zia3+v1OMqX8BOxplxPxOXcZzqAcyh53qSvrCBrSRzPK0n2M56wKOYIGN4K/jt3K44xZS53cXzTD7QNtJ+7tETrXvymTZOfel9kn2Ek46kLHEQT9K5SvuEzrVz6bhOuSYtf8ertk81yfizLyl70gP9Za3yvmt7qt8V6GVd5VSfjPvUzyT1eSWezi/t5bV0z0VbXmddMq4rfWnd5pTjKc4T5uz1qa/2yX3U8eAr4898Tja75iefcrWeNu7o2NDJXKjRyT56af9UY7la01fC/akvV3me3iP5vs5rIA7t53Vzl0/2D65iE/znfjjFLMxnXbOPj/w8yid109Zdrukf7mLoukDm/kzdlL+rEZxiNv+T7rN7Alr/rq6PfEHXsEEWO3KqS9po+WdA1zg7PmC966mfK/mM0Trw2rFfgb/cD7k/Tj6TU/97fzWsPYrNPJKTL8j4sZs9udIxr5TNe3Su9uLJZsuf6Lpc1bbjSnL/vErmANYtY8+YWr6h1pnzVQ3047XvH8j9e6pH7++ma3qSxya5vGqr4+n1xFpl7OJ+4dXclc14uHa9OfVCu89wZfuUU9o9+bCej2Kyfol16OtGH3JX+1Nf7+S/Cj/98Oyk16TMqeHZRPz1ZhF1r3w9ahjx57r54Dtjaj+9yTqHXu848GNOWQt4ZFuu5qH9tQ9IGXp5Zas59b3ryHX27JV63OWFHP7BnLTLa/o82Ul9ZFMe/cwLXWWtj76uaqD8XQ6QssmjmFgzhveAzfQD3Of+AGucsuhmHa7yPO05YI76SOeUtbWObUN6H518psypb90r1rM3Jx1JWXLomnau8ihOaJmOC/CXOknvnTtetY0ssdk3YzXX7GnWTzl9cY9s56p97aUN4T73zRVdV0EXH9J7jfXuZ9I1Q5eRc12HtG/Op/2Rtlsm4+qYmyv7csrROB+hb0Cn+wPmaHxds6wPIGuvTjZTP/2fuOo7OtaE9ase55q+jMf7U92ZzxzJ71QbYC1z4B6bbR997o07scb65N640csaZE7q6SN7ga2MKzE2Y+FVH+h3PTO2BtmUR/bKb/tMu95fcZdPx8x19zn9misymRfXd30+1UW72Mw+nWylPGv2qmEe2a5N7qX0xbWx3e0J0JZ03M2dL2A9a9j0+qkuKdP2n6Fz4to6Q9cPHymTOVq/jtG5rKWy6Uu67shlHa/0wHhdbz/Yzhr1/RXa7ThO/UNGOWx3fU7+XOMVsNtxX+1Fr5X1PZDyJzJOaT3jMK4T9LZz4h6dO/3MAZTNua5L76OENfuh3kk28+Y1Y0fH/du+hTn9NF1T5LQn6NurV2x1POR22ktwFTu4Zo+A6/aH/Y5dunegXXO7Az9pm3v0tJs2uLdGp5xTnmt7rq3ur7Z4TXleuRfulc29Bdq+q2/7ydp+RX7K4ZlFd2SR5UrGJiQ024YC96mbm8HG5DBmbTNOMUHqpQx55lrWoePrHDIm1sB7BrbNoet8Z7tj0nbTebcPyF5C94dxheupn3rZH3ilHplvk3mpZ614Tb8nO/0BwL22ev9nzNhNX6y1/JVtdE9xX3EXE7Zyb7wHbGVMGbu4b3JvZI0h1xxw2nPAnHsAOqeubfbBoc2sK3Inn9Taerdt6H3CetbipCMpSw5dG+xmron113bGCZ1LxyXMI+dIG1zn2jN5JFe2rUnazx5mT7t+/V4wv9xH6KOTtXMt83POoc+cS99N1yf3zamfCXazZsafZB0gc2SYX9ekc8w6dFzEkLoM82jd5irHjpMBXS9tZ49b91QjBjEyUhb75t77Brrm3KN3yqFrD9ZZkMlaJxmbfpVFzzXXxRrlnHE6Mq5cy/n00XE3rjtyH+d81sn8lO16Za8cQi1O81kzbeWcI3uY83d5pk9qRrzP7gW4yyd7QP+4l6tckUn/XKdecqoL175/8Jn78GQr5UF7Du3ySg0YrmWckHpZr0d7ovuT+659iOuM7k3XsMmeEdOpLm0j8z75BN+jjqxrrknOERM+1en9zXzHqL51BWuXc9I20WfIKcaEeqR+18eaZP9ypC9RNnuScs4xMv/OhVhOPYG0jUzWmfu7vdhxMVI+wa6yqQOnmhjDHcSXOtbcXpz63DkAsWVdrV/q68Nhnh171iDne3/mGvG6fvINzrceWHtJe4K8NX3FVseTuuSZe4ChnRPElHGp273Gf9pU59Q76B4w2qbknumapX7mQZz9/kFGH+mfWNFN+bTNPH7dI5D5pl7W1vp3nFdr2EE/c/yKvOnwbIwxmv6yGgP4YuwfiMYYY/xcTg9X4+dCT/r7kgfJr/4wmVwdFowxxq/ADs/GGB/CDs/GiR2ejTHG12OHZ18Pf/NC/LnqO7HDszHGr8wOz8YYH8IOz8aJHZ6NMcbXY4dnXwt/hrr6p1vfhR2ejTF+ZXZ4NsYYY4wxxhhjjDHGBTs8G2OMMcYYY4wxxhjjgh2ejTHGGGOMMcYYY4xxwQ7PxhhjjDHGGGOMMca4YIdnY4wxxhhjjDHGGGNc8G0Pz37WXwn67bfffh9fjfzz1vvrdj+Pz/xrk/T1u/1lrO/+17z2Xvq1ee9fBftuf1UsvydO/Ap/6a357B7x8wCfE58Fnz93PfsIfuTn3I/y9d2/e+RXfE++yke/h1/ZG/sZ4PP5ju/VV2Nm/zI+O0/sf/b3RfLdP58+Mn7/Wu4zz4CvyP4KfMY+eY/N98bzQw7PCPKj38z5wUUBPqox2MXWFR91ePZqzP2B2Pq5/sqXfdv1Df2ZDwM/klMtyNm985FQx9wbXVuxxo6uNfe5nja5f/bD9pGfHwH5f0atfxSn/TPejp9bnw3vmWf69iie966/BeydPjc+gqvPJMG33ymfiZ9xz3yWvfc7965H731/f0b/G+y/97O7v/O6z4/q0Pqv8CN9JZ/53UP8z/akv4cZr+znrt8Vp7p+VC0fYY7P/mzyKh/9Pntlbzzar89g/M/08RQbup/1nfAV+Mz36mfxSswt++zPJ28BP5+1V062n93Xb+Uz84GPjP+Vz8GP+sx89rPh9Bn6mfuwyTrj85nvwEdyafNV3qML+82zF6GRzzT9o3n0AZLrr3zZf/YH08/mI37weRb85A/UV7XlTdtygjzr+YHKflOe62f7defnR0GsP8PvR/Ej988fgdMX+M/kUTzvXf9qPPq8J5f3/EDxGbz3O/euR+99f1PPz/x54LM+f7rPn/k59yN9JZ/53UP85PEMp4ck7l/5Hn/mPfmj6nriox4Er7h7D7+FV/bGj67rd/+Z6S18x5xfifm932GvQEzPfra8ysn2s59Pb+Uz84GPjP+Vz8HP/sxsPvoz9FU+Y5+8x+Z743np8Oz0JZI/RNgch4GlDG8CPkR4QyjnGrQNxukDKj+4Tpsw9TNu7Sf55uwcMx7m7z4EmU9ZwabzDOiYiaHlXMNWzhPrSf+ZHBjZl5xXP2Ug8+o17jPu9HtCOfWE+HPNvDpPyB4QCz6JXV3Xco5hbM/qg/5znHI8xZk9EeWyhnK3Jt3bKx7ZYp51R8pxnz0lD8Cvc4Ie8yd5IP+8TzlG+u1+nTAvR+6hjkMy7oylYa3lsId+xtY9Zb+4xjCnq9wT5VlDNm21nyTzbFlscJ95Z52blMu9n7QNayKdq/bSZsfMaLCLnFgTYQ0ZSVsp1/GwlrIMbJGT186/Eu9JP/3CVX3VdVjfrMHdfr8jdbJPxHa3N7jvvIV5+8G8dltee8hlvqB/c5erPJHPee21fOYImR9rvDbOO3JftV/8nUBH350v82nTmP/X//pf/8Mm99lbbaGf/UmspSDPnGSNtdd1YyCHb3Nxvm0zAPmWdS35CF+ArHInP3CSwSb14N61rDGkXtYOUo8hOcdom411yH5jO3PBRtrMnvf9Va7OMZCB9MN82um4cs+rfwJ7KYdN7x3abFkh3+5N7gHIPM1P2mfXy3rq01wd7o0rWjZjb9/2/2TT+netIW2Ye9aDoT385z6zHo5cQ8f8Hen3qifJq/WFlMfHFei0nLXL2DInSD2GoGf9ABvZB3MB1pBNW5nbHY/2UNdcu8jkPHKpq93UT7uAvGuM7GfrMbIeyV1fs/anfdH11wfXGUPr3sWedP2Qu/J5koVnapl5GlvWIX0iK713Tv3V3lWOj2TTt3Hbs4T8rDOv3Ev60EbXiwHEoAz0/sj8keU+7aff5q7O2GDOfmUNMl/l5M4mZGzWRx7pvsqHHp51EyXnDdp7XrmXXEO2/QlrNr0bwHw2nTXtZGMkG4Tv9JnxqJu25WQXnDc2bOHrFHPe48P8IGOEk/4pB9YzH2Tyvu0Cdt1UxJHy2E6/XOc6121Pek09YshckcEudJ5ATPage6K88Xc/4RX9jNncT5z8nGoLzKcPubMvxvsMV37IMWMlxrxHp+/TDna7ftk/7s2bV9eUtZeZi3V37QrloetFzHkPGStwf+rJqX+gD3U6B2ynnvKsZ36gLPOQ64/8JOkDeOWeecAP9/rB5ik3oB7Kacf7JOuGHPbsK+Q6a14D98aWOZ8g9uwXuhl7rt/5Yd74rJeknvFos2vwKN7WB+61f1ffjDfJ+azrs6CPLzA+77GX99jmXrhGX5DvOmY8bd976LqbP68pB3ndetlzYT1rx711RdaYgXzSXoKNzBcyZ+gaXdG2sJG9yHVejZ+4uc8cc/0K4uo8tQ+53jXMegG+mLO39sfYU9817+1r2kve46tzPHElwzx2raN+BR39APfGxOtVLeGZ/oj1MT/v1e/8vReurR8xeK0d77GXMUPWsvPNnJjP/FIv6dikcwTsW08gNu/thffaVb/jQVe/yHRv8h65rkP6Nta0n3Sd0p663QNeOwdQNuUAe163HnF2bMi7X1hHXtQ3JnTTXtZS2TvQy/q9Wl/IeJNTbmBO6rg/BHvZE66NoW0y7xrkOnrYtVaspewdyCEP1Ag7XdfuqeA348+Y2hZwf1UL7o1ZXfNR1jiTu74+sy+AGNs2emk363QXe5N5JO0TmawVdX1rLXs/oOd117ZlIWsI6CODbvNIlvvcI9ybN3LmALmGTdfQT7nUI27uE2xgC1zP/LjXD69pj9e2J712qnPG7zUgax1S7pFN7s0F0s4j3bfw4YdnBpukDIXIBIEk2EBuVjeTzTyRdlKvbUDGfbLZDVL2lG82JNFuN+NKvuPMGAA76bvX7/RPcUvn33Yh8zjlhG372evYuqtP03mIdk/rWdOTXXIyvkc9fKRvHHAVK5B3+znVVpjHVtq/65vcxXDi5KfpGrRs50GczEHrArKu53XWXdxL5mXdn6FrkfsSTrW6qjHzLQsnee6tDzpd14wjZZ23lrxaj0d+ktO+ytp2na3DM2TsCXP20RwyXmv3aD+c1hPWtcs1eaBrX6zJIz9X15D1OdlB1hqc1pNHcTRZX66zT5Iy2Lmy9SzER5yALeJLcj2vIfMjJnsjWUvJ+NH1Outyqpu4X+15+3gUx10OTdtq39I2r0hd7JKz+ROftefVeJUxDmN4RMpxTW2xaZzcp2/9Qedzqin3yqT+qZ7pq3mPL2rzqBZXMsy73wQ5amXteJWMi9fMp+V7/Q51c6TfzFfSPvJZvyTlMn5J26xjS+58nHoMznc8XZ8THUvHyr12n40Heu0Z3dPegFMeGetJj3vmATmvU+9RfTLmkw/s2Ku8lowhrwG7xmEtsj6P6Pq1fq/DKQdgvmXhJI8c9TrZz3p67Tx22GfGyL31yj0IqXvHoxzbLmSfej11MxdBFhlAzmtBnphOdTvJn8icvLZmV9zFIqyb6zPywvwp7kf5PHqfPVvLE3c9hH4vnvzLnexJL/PCL7FDy7bdJPO1xwlr2j3ll+t5LVe5pl9B1jrnOq/mCVdyj2zmNWS+j3TfwocengH3BEWwkjIkkGvQBUjZ9idpJzeT10nGnQWVLGzKct2xnjaYaDtzQLabBhkzZAzQcfb6nX7mAMwbl0PaLrCe/dCHpE7KAvOsN8icemkeDbLk0XlC9qDrBHe1gFf00U1bp1jhlHfauUKbxHGKtbEeWfNnSD9AXNznkJSDziPjPNWPdWuRdaHm6c+BPJgb46pu5pHDveGekbSX46rGadv8mWv59INs7k3IepEz18gwz6v2uNfOIz9J6knX2f0N1qHjBNdynHwqB9imPrwiy7Wxux96GNtpvzSs44+csM+rNVT3kZ+sBzZYE2JlHU7xoHe3npzW8afvR/UlFuaUh+47a8hY40ecasMcZG6CXddTFrLmxNQxsAfSj8P4cy9mXl035tsGviFtwEmWoQzX6kL7SjqnzDfJ2O+gvsjhk3h4tbdZZ171yzp+eWUefXUeoU106Cuvpzp0DVkzFkAv6wCZc+qj1zUi3t5X8h5fgF1sZD7NSYa5rqOx2OcexsXraV3bGe8j9KUuMWVc5Np+GNrn2vqd4lbuVNeupba6h2kvxwl1GfruHKXraCynWLOmbavjzX47hGvrBVy3r9PeAPNIMtaTXwbzrmuXV+e7PllDhzGfYsvacJ35QfY5/YK+JH1rs0FfGYdwnf7TXo5TfSFtW49Tzqxjm9H9A9fBmpAPtni1Hukn6wTdlytOMWTM2MROD+vbflP3FEPKI9d2GcSEnbQLyDN/gvm2I9hz7mpfnGwjbx8gc7uL/YTrmdPJJ+tpz948U8vODXnjUT/HVQ+h34sn/3Ine/LLMC/0uIesLyCTObUNa5c2JG2RW9cZu8bQfgF7mZM8qjPr+so6pD9IuUc2uT4NeKT7Fl46PMNRJgbdOGHepFPmUQMyaQYFPZF2svh5LdkQ15NsUMrmtZzeQA25GMOVfMeZMYA2pNfv9DuHtPPILrCe/fBasp+9ji1sNu1XOg/pGHI9a3qye1ULeUUfXdYdmWuCfPs51faE9bQWVz7gql7PoJ9He6Jj6Dyypqf6IeseyOus+x1XddCXuXctzE96/VmyPpmrpJ9TnLmuPq/WkHtjk0d+ktO+ytp2ne/qwHz6uPIJrhkn1/ghFuM57Yfk0TqYH6/EjA7X+oNHdtQH9JB1OA8nO/qHt+STvlnLel7Vl3l9XslgM/t6wl4Tl+R95ia53rqZHzHZe+m91qjf+z3tpgwo6337OMWRoHuVQ9O22re0zSvsPa/2UHsdszadR4dBrqf+n7A2DGzph2v3ICgjnc+pptwbR+qjh35y2lfyHl8J9luvSRmuswZgLFd9loznxKP1pH15b02u8pWU5Tr9Zhy8dn3atvfuM0kfz4K8eXWOQO1PvuEUa+bS8egLkPEacg3udOW0N+CUR8Z6pSepn3by3uuMMe9PPrI2eS3Io9fXcMofnDdG+Yj6PgMx3tVVPyf7WU9wbzGQZx7bXKfd3IPQdq44xZAxt92m11P3FEPKdz+TU92u5B/1VZw/1eRkG1l0JGO6i/0ObLrH2wbX7htAzvu31DLjT7+Q77W0I7kOJ/9yJ3unJ+qTw1WMXGd+me9b9nCu57VgL3sv6VdStte9x/9pvq8lbV7FAo9038JLh2c2WIcEw302UjLYbC5zrCXaZCD7DGmnNx423ASupd2MmVfujZV7ZdVt2d5gTcajjrFxj6+UgW4utWBdemPf6WcOeQ3YuLMLrNtj1lLffCRlIfvSIJs5ahf51EEmfXKtnnUx5q4TZC1O65nznb41foauM2QcglzWW/+8AmvtExvoQcfbtZM7Px1r+8x4oPNIfe2mL+6NFz3jU9Y9e0fHAOoLttMeMelX8J2xPUP66VpB+sF2rjOfMQL3xGE+6DCyb4/8JPowb/dp2xfXT3VPPfM++QR7adzYI8bMDZjL/ZLcxSL4x2bWAx1yytju/OS+Q+9KzpwT9JR/FK/6WW/ujZPrZ+qbPq/6nn1FNusjHS92Mgb85HrbYS3vkdcnttqnOV3VB9BhZI3U62sgpo7RXgrrpxoBsimPbNpP2je0/lWtT1h/9I2f6+ydcO8aEAv3+LqrZ4KO9RVrTdzS/pHJ+p16mzKpf1Wz9Je8x1dy0mtS5mrfED9k7ZtHPe98rYm2E/dE9jR9q3vV87Sb1+pZN++TrqUy5KYdQKZr9YjOK2ODrhHrxvJoD6Cb8aDLgNbFpmvQcQBzxmINrvLFtnGao/68b/sJdpFP+1mrvAbySZuPakMeyIv5aA+/p73ZdBzylvoinz6fIf2g2/1IP8jZE+A65ZFDJuNWJ+PiPu10Ddpugpy2rKmy3nctpf1mvqc+pLz744R+rRN2uc+c5VFf5RSPdB6Q/iFzu4v9DuJEF9pn2geuzetRLa2PoJvx57W1vYoDuO891/7lkSyxtP2E2NVJmDPGvLYW7oVTbbKW5pu95F57XXdoeXlUZ+6NC/DR9YCUe2ST2nV88kj3Lbx0eAYGwTBYErcxjkwiG4p+J4h8FiDtME6knd4UHYuNEe5dwwY+sefanSxypw2edWGYL+SatjtmbQv1YF28Z2D7Tr9zYE1d6yttF7jOTZX6jKRliQH5E92X1CNe5zN2yBhZw4c9cC3pWmrbuNB9Vp9XfTusedL9gK4bA389n3WA9pn77dRb82ru/ORa74mTbNYzY7B+GXPGy3zGh65yDmrW8+kvMVaG19acmNzDif1PvSbtMsy/6w3tp+vcuC7mmjae8ZP0Hsl+kUvmeNqbYiwM/BHrlc/staDTcYM2HaljPU56YLyZQ9dQtO/QD6/oSMtp25wS9J6NF33mkW/bcFVfc3RkrMjZg5RJ//hInSRjQQY994f+027uC+47ZmE+76XtMdKm8eQe7bqTj7peayNrZV+6fgxrBjl/6nFCTqx3D9Q/5XwH8qlzyh+sW8d91dcrWqfrB8wxJPcIcqfecm9sqX+qJ/7tTfMeX9hVV/3mSga/XUvWsw/4Td2sEde5ljETq/PYsybdYyAe1jJ25Z1Lew7XuNZuyhEP+Vk3MB/zzloKMpmLdB27dpC9ZKTvrBeYtyNjQa9j4D7tpa71koxVv6J8oj5DP6f8oONGN2NNWykj2GYuc9GmPc06Egf204Zr1qtrk7VmaBewl+9F44W7/iWv1heUd2QMknYZWY/uB+unmjBaFnreuLM2zFlT6L6gn+uJdWSc9pB9z6Hd9pv5dgxwkm/bkmvqnWoP+ExZ7bT9q32RNVCG6+xT5gZ3sUvaZWTuJ5/UP2V9fz5Ty6wB9vK9lz1kHll9th3JWIw1/SePZHOdkf7MrWNAxxhPdcy9YO7oQPcq82doF1oWkLF2zV2dWcu4ALm233J3NiHX294j3Vd5+fDsMzGh5GrDvsLJ7hiP8IMoOX2ACHuMvfaZfMT74SM51WiMrwTv19MX9Xu+OH823z3+McYY46twOngZY4wTX+rw7HQwcXrweZUdno238OphLvv0sw+2vtpD8w7PxlenD7W/+w/JP+JzZowxxvijwHfqe581xxh/DL7U4Rnkr9YxPuIhYYdn462w/3I/Xv3WGXz2Qzn7+M7/z2CHZ+Or4/syx35ra4wxxhhjjPEKX+7wbIwxxhhjjDHGGGOMr8IOz8YYY4wxxhhjjDHGuGCHZ2OMMcYYY4wxxhhjXLDDszHGGGOMMcYYY4wxLtjh2RhjjDHGGGOMMcYYF7x0ePaZf1mPvyK4PxP8GvlX5J75q6S/0l8dJQ/y+SzY61d/2fIz64jtj3yPaY/xmfX6aIh3fxFxjK8D3zEf8devx8fy1u+jz/weu+KzffIzpD9H3v2M8FE/y979hW19fNZf3/7V+Bn78b3kc8t3jP8t3L2v3sNn2W3+KD9b7pn6OagRe+Kj9sVn1P279pKYr56jvzs/5fDs9CWzN/rrPHqY6Q+DX+nL/bO/aO/sf2YdeQ98pO3PrhPcPUC8ldy7fDY8+gDmffBs3T7qc+ytnN6XH12/78JH5v6z+/qr89GHZ8+8r1/l7rOIz1bWHA2x5Hq+R+/gc0edj6zPs7z1+yj1rNuj74r37oG3xvoM3Xv8XOXzUZ8Vd/sN3x/h4xVe7Q/xfZWfuz9zb4h9f/a9zWdC1qf1c/2V+B/Z/crcva/u1hrfH8+8Xz+S71Ln99J7LPlRtf7Z+L6646P3w13d38pn2PwREDOx/4rs8Owb86hm/aFwqvt35TM//LF7t88/s44fnddHfzGcuHuAeCufGfdHfY69lR/Rkz8iP7uvvzrvPTj5EVx9FvVnOnslvzv53O0f8p7ZS+hkTbj+yM/BZ3jr99Fb9N67Bz7zu5O4sod336Uf9Vlx9933M36mfW9/fiafuTfeyqMe5vor8f+MvfFR3L2v7tYe8R7dV+D9+kf4+etuj/2oWv9sHn3O331+v5XPeG9/188LYib2X5E3HZ7xpuOVYWGY6y+OU+GYU5ehjpuDe9dyQ7vJHXcbiR8elNP+6U3Sb6z0nXGTG/fa1ffJjyDvmsMP7K7B3Ru37SibsTLyy6Br5bo9Sv9dx/TXOSVXuXdugv+T74w1a84aPtJPxoqt/PBPOUaSOaWPK/DTuaftXmfOveSQ3jsM5lKetZS9Ajl9o2fPT7mf9oCozzjV3HpZX2UZ2QPovBnuUfRzvnWTzAE5XjM/hmT8zqNjLuae/l3rmBiSMeQ8WJMcxGfP1DVHc3DA1fvSGiaZY64hy1raz9q0D3uYoItO5mvc8uoeSZxv/bQpnTsy3SNhnvVE+dZJvexd6yfG4uBeslZXNjp25dK/7w3omNPfXR9Pe6vrCPi1r1d9a1sZX9aDXNwzjbGmbsuiry3nUwZfyGQ8qQ/O52hOsQB27Udzt/YIY74iY005+tD9B3L2PveD964xBDsZvzVwXMXXesjqs31xn/uYYX8e+eu1u1qzpmz2/xRPQ3ypg62usftCe9I5+P6Akx1RT7v2D/t3eUL2mtilc82cqB/32QtjfbY/p9zgzjawnnau6DisDXCftcwaMe89NnofZaxJ1rHtOc+A7hd+Ws41bOU88Zz0jTPjh6s9+4xdeGsdG207jAPufFzp4cs+GEPnylDmat+oI2m3yVwZxmmMuU5OSe4PY8kaSM8Tj70FrrXdtcm4r/JNmE9faRuyLznftrNfXQNGxi+pzzD2zin9Nlf9gN4LuZbzWbPMl6GOMaUN+ulnG77sk7qudYyMpOPM9xDXuSbGo+1Tjax72shet99c036vZS/Vt365vx2sIZe1sS7tI3NAtnNCxjiwcZdb2z7Z+1V40+GZTQAL5HUWkgLnG0SYYy2hwOj7JsFHFp21tNW+hFiMB9w8fQ34MBd8ZV7cK4vfzBO4zvu0zWvml7FrS061EGLIGmA3dTPGE12jzsN+XtU865Oo12C/a+i9On2fdri2TubasfIK1Cxls4bcm8ddfZ8l8wDi6P4yBPn0n3l4r74fNuZ1BzG07F3u0PKdC/fGxivy1hWQTfkT5uA+AvN0Tpm0LcpK55kxdH6S8/rqOugbu+kP0L+qY6+lLWNHRpjLmmEn75HPnnQ8+Ep5rvWvrOvmqj18ZSwnWM+YtZk2On5l1TX/E6x3va7s61vQy/uUxWfaBe6NpW0ButgQ7jM3oY5pmzy9P9k90bF7b3wZizZ9f7SPvEbfe/utnpxifNS3tAvcZw1SXvtXtWMtY8o64zt7ICnT9rXJPOQ+ULZrAKdYwPnMT9L2q1hX65zgyzg6Znye7rNf3QuGIM+Au74B99YxOekpx3zakOyZ3Pnr2rKWPhNk1bNfj+K5Ax1sCHHoG7u5ltf4yfu2kzkZJ6/dsztaFnvEZFzmDdznvuDeWnSs2Ml6Q66fctPWne3M847cl6BN4Trz5trc8OdaXkP3Sx7NGy/28NN5EGveU7uMn2vjg5P+KX7WM35k8v4ZuxkHsqwL12mP67SXIEtsgH3tPuPjpIcv5rvG4JpwnfsRG95371pXkMs4s0fWLdczbl7TB7rcY7PBhjXELvGk3VxPm+nDeLImJzoG7OoLe/huOpeU0682lb3aE11r9XMOmeydPNMP4+BVG9jLeIwd3bSHjHme6ok9bWKfde9P/rV14mS/8+baWJXPeBvW0mbnoy1gLe+RswfI6odXZPVvfvZZsGWNuzag/lWf0e3c0h9yed/xp3993dXqO/Omw7Mki01hbcJJVmhcFhzcHIK+Mif59HVHynWj3QQ2mVdJnyf/TfrJa8jcOk8wjuQUE6TsyVbSdk95cK9My3PNXON8yp4gNvfGyVbboGbmk7qS+RI3+fQ1ZO2Y9/otnPrQdew8MteWPdkjr4z/it5XcJc7ZGwn3xnfqeb4y/hPnOxmr+QUP5xkM+7UQ461JmM/xYO+PrI/clfHjjvj7f6eyNggc4OM5xRbxnJax7axc52+TnQ8wD3z6Use7ZEG/cxP24I9bXQ+3YeUzTgk5U+16VhOMidSzuu0c6Jj732DvvH3GrS+ZE+8brlTXln3u54n5nmq9SlmOO2ZlMVHxwYpcxW/eXZtjLM5xZJgh/XM7VSHVzB2xp2djLl9cp39MQ9JXch6Za9e6VvLpg/mTzpt687fqRcn+SuQQ97rUzx3pD5kPFm/puNuO1zbK2WJ7dm8oG2KtUtyb/Q+gYz1pJ/c5XZnW71TzNK2hTn3VV4DPo0X21nDlL3Kyz6mTbiS7xjJlxgEOxlDr9/pd/yJccqd3fYhzJlnXkPWMbmK6ZGPu1yYx9dJn7W7PUKc7rGuySNdydhOeRCbte06gzk22DU2rtHLGpzyhYzB60d5dAxZF3RPvu5ySX05yUvX+qTPeuZ/Rcqd7ED3WrJ2iXmd1vO9fbKLf3O78itt/ySfMi1/4lR3dLDdpL+7emPT91za6Xo/qs2jPp/W02faB+sBz/r7VXj34RmFtzi53kVOTpsEG7nh0hbyXPe4so/tk1xu/IzB+R6un+KFKz/kkfKsYQPIM3Ucbk7JTZlgN21lzZq2e8oj7WU8OU7YH4b60Pmd9oZwn/Hlnjm96Vgz34yb6/TpoIaAnHNd50ec+tB1bLup07KuGRs86qNkfeRR7lwbm757GN+p5oBPZU9c5ZT7Aq7sn2SxZ9ydN3aMR59p+xRP2sAu68ldHbHd/Tbe7q8QS9rJvLnP/ZLxcH2yp84pdmwTo+j7ZAdOfaA2zFu7Hto66TbIZ34dX9as82E+90LKnmqd8qfaGH+PE8R4JadtRsaXdOy9bzM+5rWXQ31ee839nD2yrqfcs+6nvnGvnRzYwn/Ldz5iPMYHLZu1VS5lHsXPdcumPznFcgJ77qX08x70rS3jzMEctE+umZPOI3XBdaBX+R7RV47shaQeIJc+WGMu48qewZ2/jFHaZ6J8DuTlFM8dyKc+oI8feyOnPKx928kcMuZn4wL0s9ZC3Xovpr/eJ4BvbXV/4NncHtnOXDtGcL1JH2kP0mfmCZlL6yXMG5d+TnUEYzR/fKectqTX7/Q7fuaNyyF3dr1unq1jgvxp/pGPKz1ABt1HMQp2lGdot2t90hX6mTaQhayb5L7BV9tE/rSXsiboI8Mr+lzrE5gzFocxaIeRPU5Yu+tf2leu65jr6JuzIH/lv2t90scu9k8gmzFYm5Md6PpJ1jwxPtetLWBfH6cYM++7HKDtX8WJDGuneJpT3bGJPrCGjRxAvrkHkux9+nafCH7ucj/1J+VY7xhYM/b/X3vvcuRMs1zZCkPpKEFPOT2SHDEoCQctyb22yF7dm5semUAV6u3LLAyZEf7Y7hEACnl+8sveQ/YDm+7dFO+38NL/8gw89HlYGtcTYrjpkLkm+xPEyc3tzTYPc+a7e0Oc9J7yEJd4jin/HSdNzNnXu1hpC1Md3DMPbf8I7hM6qRNNgjbvcz+l83UPMxZkvak7r6/ApjXcMe1D97HryFrbdop3t4+S/ZG72lPblDuZep70/sqjNU36YbJN3Sc/fOxtap/0ZIzcH7nqI7Gxd6SW3l9gPfuU2oAYp/Myact6pvWpf8D8qW+pB4wx9S6ZfBv8s77Wlz3renof2rZ7nfZTb1rLCWKk7xQLnJ/609rzzEHG7LWkc5z2xHnsvU6y71d7PpF9lyvNre9kSz7jps3U79THNeuO7HNy6lWT+VLTe7Gm3BvJ++4917k/XUfHSv25V9O+nWjbziHYqDX3DK7yTXtxZY8t64Jd3kvquaL9U0/2z2t1tu6OkzWkLXPZmys6pnR/Ic9GnxMgv/vW/s/UdhdbjHGaN7akbftlzuwrqJ3XnD+hPfmnPkJrJHeeJWNIr1/5p36uM84zcTuHMEecvobsY9I9lbscJz9gnnX62zauCTapK3V2T9pX8Mk8qW2qI/e++wzdu0QNxrdOYhhH3eY89dL5KRfxcz77kpCfGDDVIpP/lb11yuSffUiwzfm0m+JA77Wcepd96/Xc3ylu1n3KK51/sk+btp+Y+o4PsXM/IfOd+g3GZKS/8RzZ+6mWaX8yL9e9TgxiQfYesh+P5vstvOnhWTaPexourLERp0MAU5M9HNI2nedEx2m9HhTm8w2AX9olebjkKg9rJ63MZ11XEIch5EsdraHBNnVMdaQN+jPfI+SbB//sIbGNN+0598xL+lMX62rT3z1L3d2XE6kB34x3BbHVZb2Zr++pWfvuefZL7vZRsj9yVzu5sseprSHW1f5frXee7q91p40QlzUhR9pOdUP2NrVNPc4Y0/pVH4nrWWt6f6H1sp594z7j5bkE1tOfa/3bFlhDf9M6xH6rwZj2g3iTH2SfTxAr97n1Zc+m2rM3aeu+GbvrmPY1e3dF5gH8UpdMOaS1d/+z1u550j2xzsmWefvBtfl55d6+T/umzYR1drzTuaB2c6l/siWOfc7+dM2Q54a1qf5G3W1LLPsE5M39nvS6bv8bcmQMwA771mH/1NDvCa5zf9qf68yFrXqzp4Ct+3bF5Jc9ktTaOuEqH/HVaU3dM8n8nocpbvfuBHmIIehQu/H7GojNvb0nTurIvuU+eX3qRdLnj3t0qIVXyZin/mvf68/Udhc7Oc3jnzGImXW2X+bMvgr2zGF3R+4FsbwG7omRNkDujN39Yl88v3Dln/q7FmI8G/etfUyMix7vtbvKceWHjfNcZx3YZD+7TuyN073OuEnXxnXr5FUyJ76ZA1/up7ML5jIfcdWsT+s2R2qQUy7iqdEazJlkLnqTeRPtzKUmXifIlWtqyP5T9+TPXGrl2v1oHbxaZ+vRB/+Mh41rkDqMb0zvk6zNuqa9gWmdfMYHrtV3Fw+wTZush/5mbcRWv7HdA+7NmzVx7Tz+zjdTbzoHTP1Vu/qY954hxtOe646l1t/G0w/PbDRNYWQjwYadNlSIk43NwwHGETcpRx4AabvebGB+2lA1pS/0gYerPJPWrC375ziRmlpD96zJPGia6uA++0hMfRhTn1p/+uc8/dC/9xO4Z16yh+TAN/VkntaNn3YM6+x58+HLPX25o/eTGNlH5rInuUaevDdW5qXGq32U7E9yqh24zx4D62lvTHuetO2J1CB9TlpH0vtMXu2z7rRj2MfUPvU4Y4BxsldZQ64ZL4f71fsraUvc7Gv2hdjUyXXiOiN9J1vW1ZN+ky6wV/aAke8lwDdj2bvs8wnsc69TH2TPuh7mU0v3N3tnX9PemtIn62Sc9KedZwEyJ6N7Ja2dGPYNulZsMy7DM2t+htestU/31Xlqwc91Xqe6uzaGdDxss57E2hj0IW2zr4ysUZu7cz31Ks+YTO9V9PR8ng9hLm2Mb48mun/qhVyjFuIbM2sDrpkT9dorYxsv9dObvJ96gE3Tftihr/0nXQz1X+XrNeJnziT3GBvyMnel5wpiZEyGoCPvOYfaeE1eMI5wbQ1q09Z87vMV1JE5pTVn7j4ngI35slfuz6O1XcVuTcaeIKZ29kmYy95kTnK0fett8DcXo3vl/Gm/yJ219LnwnkHsK//Wz5q+1iF3ceGtfWwyF+PRHCc/7OyzurMH2qvPewZ9UKfxJeM2qZMYap36xjpDch/co+xdoqY8E9ibT9xPhtdoyPoZGSdRtwM/+5KxGamVeLnGkFyzB6f80z5Zu+PkC6f9gO6BdM1ZV8brXqcu1tBFzlxL6GNqd/87LkznB8zHcF/gZJ9g3z1Ie/Uw3GvpPdCva9LX6xxXvYHO0fusJtfoGz6uGR+6HxkbvzzXv42nHp49gs202X8RD430AVvu4U37U950f/28/3Z+2/v5J723lmV6v/F+nP4Y/q3sd8zyF/HH27Isy/Lf6YdqsH8rfA4vf3j21/6onejDyzVzy+Psw7Plu/Db3s/78Gz5SUzvt792hvc7ZvmLTD8Ol2VZlv0Pdb6Slz8848su/7O+v4h/7OfYw/wc+/Bs+S78tvfzPjxbfhqc2Xz//bX/gY6a9ztm+Uv4Q3DP/bIsy//Ez8gc+3n5Obz84dmyLMuyLMuyLMuyLMuy/Bb24dmyLMuyLMuyLMuyLMuyHNiHZ8uyLMuyLMuyLMuyLMtyYB+eLcuyLMuyLMuyLMuyLMuBfXj2Rey/IrQsy7Isy7Isy7Isy/L9+fSHZ/vQ6OP/OVn/dcC3wj9967/ckf8M7nfnPXXzL8Ra80/+lxRPvPdMLH+PZz8HeA99xr+0/Fl5lrfxkZ81u/fLd+Kn/D373vfNb/m7/a2fTV/x99NH5+Q73TPBv178nr/18UfrR/0ryMR+xW+R/Tv469jefw28b77rv07Od8pP/Zf/v/ThGa+Pvpn6y9s3Iq+fAV8y5Msx4YOxqwPBYe71R+PjlzZT/e/9kHrvF+lX8da6p4eZP7UHJ957Jn46p/fKV8C56vP2Hbl6D0zn6b0/0B6l83ynvRU/U97zGTJ9Lv0Erj5r3vs59Fln7CvhfffqGvm7oc+i5+uV/IX9Sfrv0q+gP2t47R9Lz+zL5P8d6nwFb/38aT+u7/rBev+d/wzv/ay8g9jkgPf8vTudl1fi+VZrc7XWfHRP3wrvzVf28Du+X9/b+1f36K/w0e/P9/Dez8iv5Mf8l2df+WFA7j58aOGDoH/YMM+bfFoT4uUX1aPxscE2mT6M3vshhe+jX0bfibfWPfnR67f+MfEdee+Z+On81DP9lVz1bDpPz/xAew+d57furT8aTt8j35Wrz5qrtUf4rDP225jeI3y/9d8T76X/tvntUO9X/V16Yvqx9Mz7ZvL/jnW+hbd+/rzFj3695/313s/KK9CWe/yev3ffW+cdd/Gnz7YTH9nT78R3fL/+ld5/N6bP8+/CR392fCRPPTzj8LMJFMybwC9jNod7R/6xn2s0Kd/Uvam+uRx+IGKT8/hPPyyInXa5xn1qefQwXb3hydd/kBAXn6wzUbc8Gp9Yz2ru3ifZK+OqLYekPcPe6mMu83SsqRdCjdpljcS0B6c42OcaryfS9nR2u04GNmBfex6InbGa7kf65nzWh5bWB9kPNIn3rjFkOmdpZz+gY2SOJHvlvgM1EM91a3V/HJ6hibS723NJPZ6j7jvDerq3GQv93Geu7kP6Zv8SfIhh7djZX+mzk2tw1ef0yX6efJr0v+pZ0lpdp7bcd8ZbekZ8tYg9AvOc9nbqOXS/klO/rs4Idr2ee8B91p85snaunbduz0gOY3cd9gVaU+oBfLM+wE6dnTf153zqB3S7pr6me5U22QNG5k2wY2Qv2za1MMTzkjqsw3v7L1e97l4xsrepI+eJ2TX0HmLjtTYM9UKute7Euht7eaL31BzTPpqj56B7mGcy11JLzlMnYzoT+GiXPeicQgzscp3r1E8uYc0+pb1gm/cZl5G15n5ljhPYZc3qFq6No23ntyfWkBqmfp78rZN717K27B8jdTYnu4yNVuF6yp1a8/2DHbW5pj04n6Rd5k3ajxzm7NqZJ07O5X7nfOfLGq3vRO5lxp/0NORNH+tJP3sG3U9jdp3uZ8fKfcYn99Nz2LGE69QiXSfDWHk2GNL7SA/QIdnTnMeP+4zbeyfaZg+y11P93F/tYa4Rl3v7hW9iXEeu53zW19gnB/fCfdbWcbJHDDEmoL37R01qzRq0yx7Zn1OPofvAmM7RSe9VjqxFsJt62nuJneR87hN5Mi8D3HNG70nvmbSu1pN5O0bmSKb9Aa6Jl+sZY8rd+/ZTePrhGQVns5jL4lnz3kbZPA+Dm5Wbim1usBsgxMxNNjavwHrqwJZ14TrjcZ3xTmCTcZPWaH+gD6x0vEfjY5N9v2LaJ+6JB7lHwH3bumeAbWu2Tveha2COHkjHFGKpC3Jf+rxYl3vedeDL+gR25lez98ZNiJX628d7tVzlBvJnnYKfMbo+fKZ74/CKv7CWGrBnQNeIX+rJevP6BL3v/fWeuHkPXGd+7lN7wvxVT/KsGqPPAvdpRwz3DtRjXF5TM77p073m+tS/RP2pZdqLvM8aT31Sv6TdyafBP2vI8wKsZ8+SrgFe1bNJf9qSJ/vZOtWWNvjm/TM9Pp0RYuQ68U796zWu8aMf3RPvzWd8YI05sVbztKYG/9QB6X/ak9QFvR8Zk7XUmKg3wR8f6b4n2KZeNKUv19hIxrafavU+c2FrnXe95toetA5ypA7uO66+1itpm6QPsbPn3Ge+BJ+0FfQar+k+knuKn/16ZG9Tp30QNBKj57HvuDDlA2pKrcT1Xp++zzhc2xe1dI28Qu4VPhmHe2vP60fJ2JxP/HMfcz01TbnsoTb4nfRM/uTC3/cJ8VILa/hJ5krws/cJsbT3fel9a/feOOTlXtDOfWq1HmK0rT0E7rMOmfy0y31ImMsewVU+dKY9a5kzwbb7fafnis6VPev98N7+dp3oyHXts86MB8QwH0y9O9GxyEMOIY73uY/MZY7pvv28754k2mYs7t0TYrRv1tv9AnpjbvtrvAli9Xr7YJMahfy9F3lPnLzn2riP9j6vwZp5JdakK+e1Tzvu84y17bRXV3rvclC314Bd9ldO8/iTA+yH9/hM98bhtfeEIdgzAI1tm7q5tzdd0wRxte/e0ru8b51cW8PU35/Emx6eXZEbRZO6MdzbvN7UpHOlH9h4XvM6Yc5NzGsgVr5pTmBzsmv9bds5Afs8nI/G7/qvmPYp96J1tX2u3/V2Wp/29arOJO2mONyrLXVC13FF7sPkl+uQ/ZPck7ZvsG3/iawp40NrsPdy1Y/TtWRsanlkr5LU2jqha4HWe0K701mEjtU19vqkJ89eXkP2umPDVDNMtj3XZ4drY3GNbdd81c+TT4INeZPWZbyJqa5X9WzSlj3qPK1zytVk7md6nLl7nbypO3W1xhMZ3/6lrj4rkDomzUnWLamN+NlbmPqZcbq2yV6mtfaHqU7I/sDdGcsePtJP6jL+Va87Vuae8hCHeHDaA+2nPURT+mCfPZtqF3xZm0b3HdDKWjJpYi73ImuEqQ+sG+eUn/nse8cVa55iJNnvqU8dg5rUmL6SvThdi7HtafbiDnzMzTWxsw8ZL2uY+kVNuVfuzcTk37WRS5tH8glzbTuBDXGhY035shfpC9bKa+5/Xgs12vOkbTMH9pNPx7rLxxo2MtmfIIb7c9JzxVXPpp5kvl7PNck97P2Eq/x3dN+a1GdPyd81dZzs/7QX+KdmmWxTw1R/rnc/gTye+bw+gX/uweQz6ZxoO66ZE/J0PZK1dJzc865/0pU20/lAAzbQ9ff5OvFMjjtbwUa7K/C3r60/c4H5JH0he313dvI8snbayxPZ24wFqbP3H7qun8RLHp7RLOYdbg6N6Y3IQ9EbyXzGYUgfpjysfZAkN5X1PFyPbhr6T3Ydo3OwlutT/x6Nz2vWf8WUhz4Yi7VpCNfWcdfb3Adh3pg5+iwIsSa7Ph/Qe5p5p7pFnTmMM/llHqD37c9wT9p+gv7jkzWZO4e97z3P8wDd+/QF1yFrnHIyMjYae65pf7W2TuC+7RmpVyZ9zGU9Tds7hOvMhZ7er9TNGczzmr1+pH+ibdJzfXa4zjPCvTms4a6fk0/CeuvNGuHkC10DvKpnXT9kjzoPcVLnpA26Z5n71GNzSp4RXj3z0HkzFtf2tfG95rC23g/ANmuF7Edraqb3Jjkypnq0s64ernOdGrsPybTW/nCqo/c+e0TsPjfAOmtpK3muIPtz12ti6Yufuc3Tw/W7Peja7Vnqzrg5JojX59iYE9R3pQ+yXum9yfeUw7pca6ZaO26iPSNrRL/zDOuZ6uY+a8t8016xZh2s5XXmdBg7+5H5TniOgJz48EocrrP/nedub4ydfZbJP+sEcqkt68qR+RLmtRH15CAutPZJH/bWz5q+wjo5UrfXPXq/If2gc7j3qavPzl0+rnM/OmeTMRi5P5OeK656RtzM4zBf18l1x0qb3k8g/5RjOp8NdvQqsX6HuXMPWkPa54BpL4iZPZfJln5c1Z/94brXMyax7va1tWV+8T039Rhf1nII19nv1A5cp59r3Zf06/OX+dWX9pP27CuvbZuak5Peuxy53j1ozJH7Zj9yqBF7YkrHb23pC65DnheuzZXDmsD34qkeY+dw77I/kDrR1+f2rm/fmXc/PKP4bEhu1NSYPBTTpkrnSj/ITcnrhDkPVF7Do5vWupKuBbtpqKsPFjwan9c+eCdO+2S9rGUvmly/6+20nvt6B5qyJ9mjKQ73zEPXMdUtzOsHGWfyy3W4Oy9tf4U127usIe9z/6E1dO87VtZ1ur6DulKD9HxqbZ3QtZy46knXm7RP0+uTnjx7eQ2Z+5n+TbY912eHa+Ya5vV7tJ/pk0w5WhfX2bNkquuVPWtt2aPO0zpP2vJMTmcU7nqcuXu986au1ijEyFoyfvZP+qxA6pg0J/hik5y0kYtYUz+T9r+yn9am/FOdkP2BuzOW63ktnYd67c9dr4mVw7hTniRzCPb2oPfQfUjS/o7JdtIgzGeP6UHW432D36mXDXbU1Uyxue/6G/cejWjPvKljOiPcZ3/yjE01cK+e0/UVp/5NeAbtFddoI0/myhqm3mZNcHVGJ/+uLfs42T8CeuwtsYgj1g2tfcqX9acvZK2pO6/vaNvOIdSjVvplfXCXjzVrgCt78ud+nM5e6rniqmddR9Prk5bcw7yWUz8foftG7NST+rKnvKbOjpNMezHVCZNtapjqz/W8ljzzeX2itU0+k07ANufbjuvsU9eW2nOt43jGTjoAf3VnrDyfkn3llXVH9iK50nuXA7DV55Hzix3+WbvkvXEldUFr61jZ02fPjmA39Y24WSt23nd/Uue0z13XT+IlD8+yeK7dHO3dVGy5d0OuNpUNyFxXmwLkTR3kyHipA1I3uTNWQ5yMDa2P9dQn2Fhva5BH4gP3nSNrFPuettznAe98SevENu2zt70PkvmuIK79gdTdZwK4N27rwpcxwbw12R/jeJ+0LuvMviSp6w7qY3Tv8M8crYHrrLf9uc5+YWsvu0bsMvaJ1iBZrzq0a51gbXfc9YS81gTWy1znTFIvGNc85jWPeySt69H+dd9h2ovWZl1J+qn/jim/MJ815HkB1u1H0/2AV/VMP3Pjw7096jzdv6nmyWc6L1OP1d+6+r3Reds283FNvI6BT+rMGGAvxJxq7HhN25Orc0jGuto77BhCvNSY2EPzAxryvF+d7d7HjkecXOdabVPuPjvUqP1Vr7lOzQ0xUkeSOYS47gFr9prXKU/WdYWaG/zVl3VBxnZNDfZQrQnz3ctTj/q9xT0xWwv+p3yJunjN2oAYXU/S8dPfM2BdrS/3ypruSA3qPtVHbHKoH3vrSZ+MkfGle5L9aib/rBPahuvc+0ewNsC/9RuvtTPf5yr9PTOCr3laN7ZZ14nJb6o3tU46r/KhUZ1AvsyZZH73corbvTtBvMyVPXv0jAq6sPdstf+kiRjdq0fJXkDHZ33af69TV9aRpJ9gO/Vc29TAvRpbH2QP7VfWRA3mYv6uV1MOYqZe8rUNdHxssnau7Rmk9s576r2wzph0QGqZeuQZg8yNT2o8caX3LgegCZ+u64T+HZs6uVczGnKvsnZof67tE2Crzt5PbJm7ozVI6nRPjdf9mXQaU9+s6yfx7odn4OFh0LjcKBqVawyb15tKE9OWVzE3A7/eFEgdGReYc8MhDyPxOlaT2nKgc9Ii9qNrba7iJ1kjI2sS5rDr3iedz14A9x0382Ydp9qdz+EbLGk7dKp16hn3GSd9PSMT7jGDGNRrnMkv7e2Fdjlca11N+mRNuUdoYs2Y3PtegTyz0L3nOuNlnqlG7Rz49n5kvqR7wZ6ptXVKanNMpF33BNI/e45trqWGjGm/Wk/myHMI3WtIXwbxmqnvPddnh2v3Dg2ZIzWe+nnlk/ReZ71w5Qv2O7W+omeQtRGTXPao86QtuaaegzYMYwLXuXbV41zDP/V33ranT8bRb9qDrC21SevN/ramifTH1vdXa7E/kmuMzJPz3YeGuKx7bsA5x4nuj5qzBxkna5hs0ZDvPWpKn6te9xojyf1mqLtzAOueFdbsbce46lnHhPwsSbJuXvEX+8TQTu1XNbuW+bhO2zwzqd/4kPNXZ4lY2jFyH3Oe2PZmise9vQfs1eNepabMw3zW1JoYYG8c5lNPnqvE9cxBT7PHkDHBvlt31gTTeyFp/65TXZJnxpF9kj4P4hlkYEM+/Vs781f1s9b7IK0b0o6RdUr7kUN96TvpYqT+tGdkvpyftIprDuIbJ+dbzwnrSd+k8zGYA/J6TqT7ry30fgpz6fOo9szlec44xFVf91Rf/bBL35MfsGbPE21TV9Y71Y9t9tAYjswznf8m/T2n/R5tDUn2ATtehWviS2vXT9+rHtqjjJe5Ge5N5rEW1yD72v1j2IcmbVLvXQ7QJueajJ/7Zu0McrJmH7jPPe8etzauM17m6fOibw5sej7zJdhqQ1zs7O2pP+rMfcEXv1Oe785TD8+W/wkHhYNwB3b5ZniUR+MvC+ckv4SWZVmW19N/kEL/4bj8fPpHy6vZM/N6/FG2LF+BDwiWe3wQ82r6t9BH7glxv/rzputdPp59ePZJcLh9+rosH8F+gC7Lsnw800MV7t/yP5At35ePfHjm/yq/vJZ9eLZ8Jfvw7HE+4n886P/aCab/sesVfJe93t9+n88+PFuWX8J+gC7LsnwOPFThM9ex/wXR7+Oj/8uz5fXsw7PlK9mHZ49Dnz7ivUrM/G7+qP3gO/87fD9Q3/72+1z24dmyLMuyLMuyLMuyLMuyHNiHZ8uyLMuyLMuyLMuyLMtyYB+eLcuyLMuyLMuyLMuyLMuBfXi2LMuyLMuyLMuyLMuyLAf24dmyLMuyLMuyLMuyLMuyHHj64Rn//Ouj/+Rr/mtUr4J//egqv/ke+Rcw8p/J3X8h5ffxzFl4lv1XuF7P9E9ML/+d3/I5RQ2/+V8H+s5nmc8tPr9ezVXcq/1+1T8jv9/hb+O3vxd/Mp99pn/LWeDzhFpe8bmy/Hc+6vvjUfxuFe8Z+y8e/xze+jdS7/93pf+uQfN+z/4enn549ugH5/Slz0F67z9Le/VPwz77QOMzHp6h5xlNX4X/tO+zH2TJ9CPoq+p/9iw8S8Z/Re/uyLMKfoG89/30nbCmj+oj/SN+jmf+CHzPmSL3K/6Q/+wfUx8FNTzyh8RU70d8phDvmbPQ9HfbR5/l93BV6zN9cG/cxyvfq/2evjfewnRWHsHP7xz5WfsKPuscvwV0nfZm+Vz6c+QtZ5r34LM+cnUWno37VefqVZ8nr2LSw/2rP2M+i2e+I0685VwLfcv83H9UL/sMv+e99R44L+R95u8JeoKP48rXuhz5GfRRXP2NdPedzBn8DI3vod/31PAVn4efyXve1z+Npx6e2ZhH3sCnL4z3HvirA/jsh2ja/6VN/yimPf8qnj0Lz8KXzWf+8Pnoer4DV1+mr2DqIfke3cfP3vOJ3/I5dfU5nnxWve/9QdDfbR99lt/DVa3v6cOV79V+v+p7461n5TO+t77z+/Zqb5bPpT9HPvvcvPIsfNW5+g7f08l3+rv4Fbz3uxLec677XL1Cz4mvOsPC2VEDr4/+PYF9vgf4u/d0BomZa/TyrXvzDFd/I929Z1j/Tu/xia7hq8/SZ+A5/Qs89fDMN3LC4WCO4Q9T33w5n/cMYoExHXm4iJ3rxO0fv8IbKeOc4ueHLLGMN2161pZr/WFNjHwjZ6zOQczsj2vgh0mOfPMladNacu2qnwyZ6k87+wnZF/VnTQx1Z/1wtx/cZ/zU33RONZ7OQuI8r2rt/qdfr5HbPZ96lzX0WvcgvzyMlWtdj/3kGnviWYOkvkn7iZNd1pP7Oe0Z+ZjzPvuI3VQjqNN7yLj5HuuaMscJtKZ2af+Maw/wy/nUkvOn3jKfPrmnOZ9kTvfX3uUZ6ppaKz7QGoyRaM8athnrVFvbapcaGeqAvp/OV/szgHVtmMs4fYayz/awydwM9fcZO+1T2jDQrW/W0P7ZW8YVaUdM6RjZC8g1/dBhjdi7dupD1sCwt1OvT2cEu44j5hY1ObIm7jPO5CfoOe150vkT5jOfeM/omsnrGvvTdTMgzzF03blGDu4zNnGlc7gnycmG61zrXpx09f4D96kra3TNOFd78+gZyBhpn71LiNN7Sk+T7HHG15e9MIc9yHhZL6PrZN01huQcg5j2YYoPfS6wY3Rf0r/1JG3LkI4LaeeaPclBHVP/wHuHTL3Nveo82HVviQ320fFID7nPeMxlnIwBzjPM27XZI2JrA1kjI9fIwz2+rqNjQltrYRBbiJG5JGPnPKQ9cVO7uRLsUl9qQV/XyoBpPxv7L62b9e6XWlJHa8Yn105nGE3ETdIm17DnHi2uk0ceqVe05fUtdN+uuMuV9WTMu3oh90C7Kc/U5+StGoG4zrc+YD33As1p19oyXp6rtmPds9jk+UsfcJ5BXY19J592fb5TY9bCNTFdV1/qYYh9n3LlnOM389TDs4am2Wyb6n0fHHCDBVt8fAN4L27oo7DheTDcTOPnxkPaT7kzFtfWw2HLw8m8a5DrUw7vu2fE8M2h9omMmTCXOrp+1jImGlubpBYw7rN7nlof2Y+M55t6grXUq359M+8Eth0743X/sx/qdo/NLdhmbq7NhW2eHda8737yahxeMyZo235APvvKmtfQtjLlgKs9x366N87UR+6JA9jZG2O7Rt7Uw717kNePQqyMJ5kHLeanptRDPmyTK/skfemJNZ8wVuO8esnFffY/Y9t/7Dqmtvrmun722LWptraFtu/cXJuXvnjd9bQfoNv6c+8g+8x87lf6NdilfnVQm9Crkz9raat/5s945Mp9St0NdqlNP7RkDPfBnp/8rLV7Dd0H1lJX9lR/87Vvgl1qxdY46HaNWGlHvLzvOFybM89K6rwj8zfMG1OYs2Zzet95uWbt7hy7zqtwb228cu/5ca+lfSdONszf9fSkC1s1YcO9NUGuX+VJnj0D0LG4N29iPblHWU/v37RHWR9aM573DM9EautauM98rbtzGt/9wJ/79OE6c7Ce96mnaVu0qW+Km3HSFlInTP0jZt7j37V2TGtlfqqje2re1MK9vrxmXOA6bby3/t4H5t1v83mPb/YNUruxtTe2euhH5sKv44m2+nZs/LhPmMs94Nr4ajG38bJ32WtIe2LlOtfEtEdJ9uTElK/9ul/AnD0B1r3HN/uJrb4dB5+0ZT1zo0V91kg86F4+Uq/o6z4+S+u+ovcsIY71AHbe39Xbfcb3VBN5WMvRMJd7I1ca0XCqTbBNfzT3+XA9YwP37ul0Via92Oc5wMf71jJh37Mu7o3BvHl7T4jduvBL3dwbW//ORa2glr/Aux6eNTTcJvbBgVyH6WCkTdvf0fHyIEva5HVu+nQAPDS8eu08eYjjAeRe3acckrasGSPzNcTr3kL6y1U/ufZNkNomnScyJq+tK+t/Zj8g+9x0LZDxO1Yz9SrJ/k/9yA+Uu95d7WX2LGM2Uz3EtAb8XE8Nd3uSMNe2E9n7jjXly9rTF7I3p2vJ2NR76tWJq7qneUCDPb7aH0n7JH2po2tr3MOOlXsrxLWnk0/2nGvXnfc9w6t9yF5L+iaT7dRT88GpT5B2U70ZG7tcv8oxxRJ6aB9g2uupTsm8MJ1fNJvjEXu40tz1gXHvakXL5N99aLIHrfnKt3Olvqu+dh0dh3yeBW257727gvz45Tjt0wT2asrrpOsAdKo9rwUN1pHXQjx7n5pPnGxaMzbP6HKd6+l8yFWeK7p3HWfqbWpM7myvYk++/R6APjNZZ6+1f69POdGqzVRn7gHgnzVd9b1tM3/G7RzQWq9inch6pt6iGxvArmuH7gk+XW/atD10fZMWfNyHJmufeoVv1uG1pObWr5aJtgVyqzOvYdqTrHXqTeqd1rP2vE6mvMTpWA21XemBqQdN+nRPktafeznta9Z1qtFcXHctJ6bz9wz4nmoE1rBhdE1X5P7f1dt9fqYm4rSujnciNXLdGhvqMBfXnjl1ssb8pB89+uY1YIvfHXl+ec0YE1Pfs+aGePYtc0muQ9Y51Yy/76VJy2/lXQ/PbGQOm94HB3pTaHr7Z4y2v6MPQr5xJQ9V2uemc93agXUPP+tcE5+YvBoLOw/XKYegxYNHTK+J17YJMVlPm8wrHT/7wbV1PlI/PLvnWf8z+wHm6pqAPO6FpH/Haojb/mjLusw99SN1P9I71s2HrsyhPTFPmqd6Mmb2Pm2nmhhXebSRqz3PXJA6BHt1sqavsE6O3O8pJyNj0/+eu6K1CnGcdy9zqD33XK7sk/bNfZnsIWPbM+cS4hIfWKN3Sa5TJ9fYMM+r/ePePNM+TnsHky151J5Df66te9pr7aZ6ex9Zx65tjdVjInsEXGcOmLRI98aaci9SN/apyZH2QM7urUz21nHlh80pX/cB0Kw9w7hd4+Qr2KFJ9IU+P8Qwl0O4zjjYkhfcH0bv3RXT+RXmc18h8zjUxHX3FPRJ8jzw2r1LXVmnZF5Qy1Xtk03HyVx3uvDzGh9q55V57FLzVZ6GNbU6pONw3baMKba2SersGA6YfPs9AH1msk7WMq5D//adchLLPZl6mPsD+Ge/rvrettYHGTd7Jt2LjjXVAsRh3mHcjgecxzy7+ma9Xd/dGX6kh5MWfIxrbTmsvWNB+nKNTZKauuZJi7QtZHx0ZC40tjZQPzqmeGpPnZK1n3Tar4ZYzE+a4FSfemCyAeLm0Idc6m2wy7XcS6679tybqcbWelevXO35HeSY+nFC3X0mRc0Oe3BXb/f5mZqMnbbEy14mJ42Aj/On3K5hSx94ZagZvO6R5yP3lbWsP8EuY+R+ce38xNT3PJuTTvd2eq+0FgdxjMWrZIxJy2/lXQ/PaFK+wWi6931wINdh2rik7e/oePnGlbTJ69z06QD0odGXgT3z6OU636inHJIa8Wfdgf0dxDbf5JM97H7mHqW2SacwnzEyZsaTrP+Z/YDpjSpdC2T8jtV0r6zZXJl76gd57Ptd7zIWftmj7FnGbKZ6iJk1eE8856c9eQRy5bnKXmfvW9eUL3WmL2RvTtd3oLN7M9FaxfrMOfUUen/u7JPT3pIXnyuIhw35vE6IS3yY8mfP3R9e9eHeWkS7pPdOJttTryV1cp1xM89Ub8f2nnpyfurFiewhTPs11SndG/vJq6TuUy+bqX6Z6jPulZ+1Mtpm6kPWnD3oGts3aa2pL2NynZq6jo5DPvcpbXk9aWkyf2M/xZpTQ973mqQ2yfOQ15K15bWccjGfmifSpuNkrjtdoL89ZJ2BX+q4ypPgg6107zpOr18x2aaOjp1MvtP7vM9Mxu+1ptennMQiJkw9xN+9gK7p1Hdo28yfcTsHtNarWMIZSS2pbertdB4BH+e7vsknbR7p4aQFH3xdy1rzfuqVvn0tqbn1T1qkbYHcaOhrmPYk40+9Sb3E6vWsPa+TKW9CzK4DmLvSA6cepE36dE+S1p97mdeSdU01tlY51StXe34FcRnPctLZ/cfG+7t6u8/P1DTFPu3blcaE+d4/UTev6CM/1+Rzn+709/nAljgNcXPvuc576bpk6k3WzFr2Kfs25Tr1FaaaM8ak5bfy7odnHgabZtP74ACb6RsJ9DkdvqtNnOiDgG/Gd+PVfLXp5M5YXOfBxR6brFGfrPEqB9gTtT1LvknIk3qsX1jLfuYetTausw7tmLd/+hhzqi/rf2Y/wHXtE7RlLnNr27GazAut3fjG49p+aGvf29dzIFxrm/sFXPceqItX47QfpC1gSyzjCXa574+Q+VpTxiNn1ppnStKfNe4le9P7zXzGPpEa8Ok+SdoJek75Pa9q79ru7JNp/8B+XpF5JnviejapLzWqKeEeH3Xal9Q37SP3zDeTrTrtTcOa+fNaP/N0j6H3UR80GAe6pis6pnmzXuLb5yb3AO50Y9s9O0GcjK0fsTIGWrGVk19q5Tp71H3ALte5Nk7XmHEb7FIrtubJ89NnCZuuKfc49XkO8lrb7lXSORPm8wx0zfbcPGhRD3CNbftB9rr1Avfm7n2AtpfWPJE2HWfq6UkXUAP2WQv35Mh6r/IkxM79IC6+0nEA+9PZS6xHrZD1WMuEvsm0r93/rJPrrK3BLuuYcqZNxpbuH/6P9B2wTV/s7NUUN7WmLXQfplqwbx+13b1nkpzv+sybPeBebY/0cNKCD769hm/mm+rWF7TX33j6d82dL8EufY0tvSfAXMbn2n6o3Xho5l7trqul8xMne8s1tlc1AHFSk0x7xb16YPLNus2tD7a519yrv/vFddpmHECLue1N0lpl0pyc+pX5mt7XJM8F12lnrqxbWic53I+7evHL3nE91QRpB1Mt+LpPyZXGpPcyYQ2fXCcfcbMvV/3v+Ce92SMwT4PNVId9Tx/u1Zl5tXUNn85FnlNfpnOYMab138q7Hp6xATSK4QF1U/rgQNq7mTnnsPH4G+8RTgchY+fhTXsPVZJ+06HteWIxdzpYU45847TWjiX0JW0S4p3Wup+5R63NN4Fj2i98c89BbfYl64dH9wPUMPUAsM1Yp75PdG7IeF4b0/4w7KM1du9AW4Z2Yo8Y5HEPIPvLkNwPzwvXWYM6XJf0deSeSepiyNWed5+Zz3oAP3Wy1mdA1Jn72JrMlXOZD23db3FPc3SvUhtxiJ09dk0dd/aCnbpax8k+bey3e5wQN+vgPn0b18X9NQdM+8h92shkC8bN4d5ybd1pRxz0ZR71moP+2X9hbdLQveB+wr4yzJ1zjOxxkzXgN53l1t3nYNIPxnLYN+j6kpMfPlkLa+qa+oAu57BTZ9fYcRPjGSdrZT7vsyZ7JFxn/eRzT9UurHGPvtTddP6EefsgxmWQG5vUxL3r2Q/rMhea7DtkfxiZN+sUbMibe8bImHJlw33q71xXusD1nOf+pFemmsReMdDKq3Qc0d6RvRf7wJp23a/MzVCjvkm/B6DPTNdpPQ7PA2SvyTflJJa1TT0kRsY0lkw+gm1qaG15b+2O7mP2GNupFtCGQQy1Tb1l3Tzpl7pOPUl77uWRHk5a8MEXslbm8c2ec+8apC+kPyN9s2aYtIi25utYzGftoi2je5HajJ/auXed+VPtrgt5mGMdtMm5ZjpD3Us1Jvo5uga1uCbYOE+/n3kP3GlNv1O9fW4d7j1+WYec/LTlNXNynXbTGZG0o17PyyN7k3m0n84xPtoxej/t++QL7avG3GfGyd/4mVffpnunT58V1qi5MVf6G6NjT9jH7FnqzrNAPOpwfzNXwpw++sHU945hn7L238i7Hp4tr2P64OHN4Jt+WX4DfKBefTEvy7Isy0cw/Z21LL+F04/h3wTv3+khxF/jPZ9lP/3v8H4w9ZfZ77SvYR+efROmD4O/8EW4/C324dmyLMvyFewPjeU38xd+M1Bf/tdMf5X8L4ieAZ+f/h9loH/PwH+x32lfwz48+0bwpcCbwLH/1dny29iHZ8uyLMtXsD80lt/MX3h4tu/hv43/p4PLf7Hvh69hH54ty7Isy7Isy7Isy7Isy4F9eLYsy7Isy7Isy7Isy7IsB/bh2bIsy7Isy7Isy7Isy7Ic2Idny7Isy7Isy7Isy7Isy3JgH54ty7Isy7Isy7Isy7Isy4Ff/fDsK/4Viv5nlPkXM9HwW/81jM/4Z48/858l/gn/BDI951+tfC+vivNWyO974y/8C5xf9S9hveVM77+K+jZe+Z3zXf5VKc7Od/oX3NDz0d85H4V7yusreOa8fad/leuZz8LP+tz8rDzfgWe++zkznJ2Jr/4b4lV898+U97532aPTHv4U2J/9m2RZlu/Ar3p41j/43vKFw5foW7+k+sfOR/6xOn3Zk4v5j4QcXRP3px8D/DH63j+unvnxj5b3/JHwTK5HIF7v03u5+4P10Zxf/Ydvv19/O/njjLqv3jfPcPcee8uZ/s5789Xn9opXfuazr7lv02db94Jr7Bz5OXCnjXzp6/7399odrYHx1nNu7vSnJ6/+TP0o+r031fMenjlvrzqbr/jsys/CO56xfeazzr3wnD+T5yfC+9L6nvkMpUf9uSPPxEnYo7eexenz5aTvUT7jM+U977/3+LJHWdsz75Eme874zPdL17Esy/JV7MOzF9JfwG/9w+IRPuPLvuGLkpzdU+bf+mX8CM982aPtPX9IPZPrq3jVufrI8/kI792rnwbvk8/8Y1Pecqb7s/Q78dXn9opXfuf0+2N6v3Qvet+498xdaeOMdE+59wEJ64+eh9bwHqaHTV/x3fdW+r031fMenjlvrzyb7+WZz8JnbN/yWSfP5PnpPPMZypnpzx15Js6r6M8Xz/V7/m77jM+U97z/3uPb74n3vEf6LLy3789Cvld9di7LsryVpx6e8aHpFxcfYoz+wuHetfxS1ZcPWtb4I8U/JDOef7x431/MrLvGkJxjENMvnCk+oIV7NWPHyJzt33qS/FKyTsdUr71TpyO/nPTJte6BcdBGbGkNuYZP1sW4+lJy/9SaEOfUFzSoD7g2X863FvsI2OV91m/e7hPDPnYfss7MS57OJVPdbWschvNoZYA9TD2uScZwNPY746SOzAnozHgMtNzFSbC1Xm1be+bJ86Av9qz9r//1v/6vnUNaa+4V9+6X8Xl1LuczTsZI/Qzx/GQsYiTq77X0YXjumtyXPk99fu0ZcJ39BOsGajrpYZ5x2ld1OOxV95UhfY6tqWtoTdxnD5nL/MYRcvRa71/2hfi5drXvDHvCtbUar/vCvWBz6pvz2bvTngN2WYNMttynDmh/rpmTXJ9iglqvoFe5n1e0BmmtkLbkoFfu47/927/952sO+qyWPksJcV1L3Z1j0ul8+2fMhJjOM/I9lPPY+R6Z4kuuMfBLMq65E9cY2Mq0/60xyf460HY6m2kjGd/3AXCd94nxGfi3bffH90TXYt8yHkN7yPvOc9Ke9N4LMfF3Xf/Wkr1qPKMMz4j+CTHIBZ4vR8Ynhj1JH2hd9gSMk+vScTq/+Zr2wzZz5FrDGraJ+n3vgbEYuX9co4s4rOHLPf1hTR+1u5ZglzET/RnadP8YE5k/ezDt+6Pgl/uZ5+CRz6OkY2VvuEY/98Z03tiM3CNtGZk37dUK2OT9sizLV/D0w7PpQ84PMz84hXu/PPT1Hvzg1ie/eP2A5QvE+LzmFwr3ma+/VDun8f3wx5/79OE6c7Ce96mnydjQsbpeYC5tusbUh62+XTvgp621ib1QH77c2+feu0Zf4yTTnKTO7ocwn1rsk7Xgb8959RqIl/fqFGNLajCP9tpmPJlqTF151pOcN4b3nZ94bWtPktbZtpkTm9N5uouTaNvajcV8np/U0HmEOWsH/DMG9tgI131+uE8b7yddzKkJst/Wk/kzTvcRP7R3z7yfwMd8bUds+9Na0DDVndq01de+YsN99x7allf12UfJXqndezCWmoAY2rQO762rtZDP66mm7gf29gDIgw+olziQtUDqAOzynlh5z3XGI5br3ZvWjl32CC3T3jCX9UDGke5Fx891tTVo7VzN1PMTrUGmGGnrnqWv/bPX0Ha8Zl29v9njKUfDeurknmHvM37n5j59MzdYT/ab+67FerV3vfeKXJmf68yHrfa9//hmn7hWe9fFvHGnOJnTGOS1Z9bhPbkyd4Kd9ZpLW+/tT2shZ/dbPcBa3p80YZd9nkBj1oB968z17oH31pLgZw8AO+/zGrJm1gSbvE871uzDIz3Ke+LYm4wDrY17600mv7znWq0Na5lDMnf7pw+9bV3Ypr/7x+u0T+0vV3mNeQK/9vX+zvfE5JfnwNrcT+B+6i+wlnUTR1+u25frzM89dfV1wv7k+ya5WluWZfks3vTwLMkPz/5gTfvJd/pSyi8bIL4flr3W/r0+5USrNqld+gMd/6wp9SRqSduONdXbpOb2TybtWX/3ArDHr6+BvKdc+YU19fSqrtSJnsmutUDmnNYl7YD4uQeTrzapTU65prrTFg1T/1LfKcZpz7oWwaZzca9t5sxrSM13cZLJNmO31qx18oX0OZ2htOkcQNzsWdeL/ZQbcv+n/MSxV51HOh88Ypv9yWtJbVP/Mkfa5rXknieTrXQNXGt7p1dSd9cw9Rv/zJmknkdiAXNobfvWqt2Jrje1QOafepN1Ze6TbuCcdD+xnUbW1tpYd+8nbTCd4ebkO4EGtTmg9wFS73SGph5NdtpM9pl38m3wz/OAvT0E4hmj1yD9e33SR++1meLl/rS23Jepv7l+upbUhgZrhNRwF+dE7nXGS6Ya0nbyy7hT/5LWyzVzkLGJ8Whdkj2b+tI9hTu9knZoNM50nqTXMsbUZ7nqEeR6xrnbu6RtOwc6Jz/I/U6cv+v9pCnXJfv1SO/u8k7rV6TOZ30Fre2XtUznh5yuN9i6T/q6F1mrZC4xhtoyN5B/6i9MOZZlWT6bdz884wPQDzPWpgGT7/TB3V+M+WHJWsZ16N++U878MJ8+iPHPD278/bKA04f3VEvHmmyAmMzngOxtM+nI+rlO3ZBfxtkHmHoFPT/ZWVfng9aJPmzTnnV1S/q1VmozBsOaIOMCvmnrwIaY6QudS6a625ZYxpfs+V0Mrtu2zwr0uYLc+8xJ7LQlpnZ3cZLJNvtn3T1g8gXW3SvPUJN60l5ab9YO3fM+D9zD9N7MWOTp3MB6xnNMPcx4qYvrqbdqm/qXdadt7omwxnwz2Ur3NTV0T2GKlXZdw9Tv1Ol6DvWcYjXWoA5zkSe1soZNgg7zOqR7A6wTf+rNVBevzLlvDfq6n/i1zu4F19g5zAuTNphyNd3DK6b+QGuFtJ36kf2SyQ4bNGrfw7xXPRfss8+5f5B1sNa50r99p3qy/9h371Jz++ae4qedZL605br3AlhnjVjaArbW8UgcMHcOazuduamGtOW1Y2bc7jdw3/bCNTVAa0q/7HlCPm0Yas8eyaSD0XrlZJexmct+uW851J69wS73bdImXNsjcF8h40y5GdlT6fzYZY6uK8EP/4YYzNufHsbrfYYpHzZTv7KPyV3e3LcT5EhfdT7iO9F9htTvXub5nvojqY2R+zD1kPv2YbjX+PcckN/5hBxdz7Isy2fzof/lWTL5Th/c/cWY8Xut6fUpZ35xTB/2+OeHc9c0+YC1pG3HmurFJjWm5vZPJh1Zf/cCsva8hqlXgA3z0zD+VJec+pV1txbIL/DWnV/saQfEzD2YYsuk7WRvjcnJFj3GTX1TjzMG16w7ev+E+T4Xud+Zk9gZ03m4i5NMtpmH2Nn3ZPKF9DmdobSZcrTe1ATZc+bdF8j9n/JnrFNfOt8VaZu68lpSG+vdv9STtnkt3DPfTLbS9eYe3umV9MlrmPqdOlnL/KnnkVjAHFrV60hf0E6Iz5x0vakFMv/Um+6/97xmnIRz0v1sndC9aG3JpA263omT78RJAzG692k7naFpbyc7ezPZJ5NvYyzBPvcve95rTa9P+vJzYYqX660t9yV1Sa6friW1eSYc2bO7OMJ8noPc66wpmWpI25OfTHuV+lov18zBKTbxWhNgm33BzvupL7l+B/myjq7LXjJvT83p2eqzljGyz8/0CHK940x9mmjbznHVK2tPsvbW30z7POXrnqvRPM1d3rt18qWu1Hnne6L3FrKuPiMw9UewRcvEIz08MekEdGTMKceyLMtn86aHZ/nByr1fZP1Bl0wf/tMHd38x5ocl11dfzv1BPeVMm+mDmNxv/VJv24411ds29FDN2tsP7s3dfsC9tug0DtgLcz/Sq4nJ7sr31K/0QXNqs25sILW2buzyPGYPwNgTajCPPcv4CWvGNu5ky5w1o019U5+yHtbswRXkvtr7zEl855u7OAlzWW/vEfmsuZnyQPoD/hmDXOnX9tB6s3bInvcavuaznux/2vOaWrgntvEf2beMl7qAa3vrWmtjHrDj3rq511bftjV20ra8qq/7mnuoX6LG9MHevOkPU7+pQfvWlbGn/PjaAyCO+bi2ronMBa0V38zHWt6z3v1Psi5QW9sl2GQ90DqhtXKde5BM2gS/zse9+9N5iJM1JScNz5zjpOu+6w1rp/0+5Ug6H/ZZa/aCa+xPoCO1TOc+bYznevcMLamftczPdWrNXhAjbakhtXFtbK4zTtJxOqe9YV7d+rjXxM/cYr3a2Q9tjZP9Szou/nluWcNfuFZj+0rHkLbHxv51j6D38gpi2QP9ssdcY5M5Oic23NsrtBkja3qkR7meZ6p9sVX3FZNf9gWd9rLBL3NM/cEm75PeN7BXxrWXec7QQ9yTLrjKq86MmeT+ALbq7L0lT9aQ2pP2g8wzaZr6I9jmPiXE7N6gqfNPTDqhY6Y2fU56lmVZPoo3PTzjA41XRn/I8kHnGsMPvunDcfrg7i/G6cMz42MvflAzyDflJJZfHKcP+4xpLJl8JGNDx5rqBfzUbX1iDY70dc496N51r9K3tU69mpjsus4k+9V6uq+ntdRqDx3EtH7IONbbsRmSa8YyV5PnC01pS/2uMST1Tb3L2jK+I/sgU79z7zNn94uR+a7iJNoSt+MItWQe933KA9h0fdjp3z4n+9SbtUP33NgM7NRon/I90rGyvpwnv/OOjCMZr3V5z6Ameqs24N51YrBm3Xe2jN4rae3SfeXa/WjtkjUwMmf6w9RvatAndeGX9QJzrGXdzumT5Fr7cY/2hHVt6R+vQqzsca5Nvcm6wNo9CxNTHO5bZ/eV6+xT0vvDyD5kzYyMg/7uWdaUXGnIvt2dY7H/DJjsWMve9H7b61OOpGNhn7V2z7Mmh2TP8ZvOPdryLHS83vNe41WM78i4bQtpO/U0h7HucqqXep2jX8R3r7vmJP3sfdrmusN+qo1hLmI4RxxehWv1pqb0YeR+JWmDrz2ceg2pz2H+pO2InWfQnqtXuE8fXtVuL4He5Bm+61H2PP06Tp8FhvuQtB922Qd02ssGv84x9bBtrJ36um+esexD67YHUz2J/o7cN+Nn7dK9S52eB8HfNf2mHkCv5TnQ1zMCmbe5ynPaM+bxywHkyDnj9v4mqd2enPQsy7J8FG96eLbMnL48fjtXX7bLY0x/xPQfmG8B//xjb8rzCK/QsjzOX/0s+Qimz6d+XzzDe3yF9+BdjO/0wyB/tCy/n2m/v9N5XJbPxt8/z/7t9NHc/a3wmz679zNoWZbvwD48eyE+mPhr7Bfa+5neW694gNJ789b38D48+1xesffLf/HqBwHvfXj26HuQB37f4UfPWx+4Lz+XPuN7Bpa/znf9Tr57X/I+/g1/S+zfoMuyfBf24dmLmX6o/WZ+yxfzd4Bzw/vL8Yo/FHzP5njLD6D9w+Vz+a5/qP9U+j2QDwae5b0Pz3go9sjefpfvW87i/pfFfwsfluV468PmZfkN8Ln/U/+2/w3vX74z3/O9uyzL8iqeeni2LMuyLMuyLMuyLMuyLH+JfXi2LMuyLMuyLMuyLMuyLAf24dmyLMuyLMuyLMuyLMuyHNiHZ8uyLMuyLMuyLMuyLMtyYB+eLcuyLMuyLMuyLMuyLMuBlz0841/j4l902X8N5fvAXrAn+y+lfQ3b/2VZlmVZlmVZlmX5+Tz98MyHZA7+SfOc/4iHZ8Y+/VPL/pP+jPynpJ3/bv+8NP/k8qRX+CexXX/PPy/9kQ9v/Kfs0ZpYW9alLWt36O+5eivkJ47jK/6Z7o/ov7103PU0zxLjiozd/e84H/E+X5ZlWZZlWZZlWZbvyFMPz3wg4YMRfmD74/0rH575kMIh3/XhmQ8ieO2HT9biQ6Tv+vAMrCMftHCvflHHI/vwiodnU93d58/g1f334Za99Xyf4mcffe/mviSuO7L/vSev2KNlWZZlWZZlWZZl+Sk89fDMH83TAx0fcPnK6AcWucbIOD4IcPhAwJw5mn7g5EMaY+ZDGx/4OERtxmKo33tGclUP96cHNmrwgUX6UQPrxs611t5+zltvPrxxjZEPPbJehr7YeO9aPyzJnoH9doh2+p9ydn3Zv14TY6uT+9bVZE1pp/7Wx7wxXW/71Oe+GAdf6fOcPc0Y5kjUnWva36HW7GnCfNYx6RJ7YZ3LsizLsizLsizL8pt50395xvCBh/iDmocD4IMD7foHtw8RwB/2PmTQ14cEdz/W0z5//BtXDawZo3O2/qwVTvbGy3qAa/JNqLFjopl7cnf8foBhPny6X6zlvH7Gt0bX7Y81k1PbXG/0V7/+k3Z7gY/5IeuY7qFr59oY5sr1rFttYm8lY7sfDPJnD4gJJ3vXvYfuT9eWfcneg/NJ9xXUk/2aUEv2fmKKpzZG7vGyLMuyLMuyLMuy/AWeengG/oDPH9M570MEHyz4I5vrfCDgj3lep4cC3PcDklxPjIUWr/FRgxoTH4x0DvVnHGh7rk/13JEPKHygAj6YYD5rNnbWkXP69YORrgG4V7e5fVBijdh7nTVOdDxGasuYE1kntCb3MP31wcbr7rs9cZzyZz5zMSf6y5191pP9tw9pq0Zs9TvphIwteZau0C59J07xrMVxl29ZlmVZlmVZlmVZfgtPPzyT/DGdP/59iMEc9z4s0LYH9vr20Hd6aJCohYcR4AOOnk/Njs6hfm2ZBx9++KBI/x76X5EPKMzDK/NTzdpYB/ScNTPUqI01gDaQPjmw73pPGEN79XDNWtYn1p/Dvc144DmaBja9b036a+N9DmJpiwZxXdSH7WSfeqw9+zkN4kD2JWOKsbUHfezXhJpPPUqmeOlvzYzUsSzLsizLsizLsiy/lTc/PIP8Md8PMfyR7UMArk8PYqaHAsndug8pfHBjbh8EMO/DC2KB9+pr/cZse2vI62fJBxTGdZg/a+76YJqDrKNrAO4Z4EMRNDRd7wnym4NX98jYzov35jz5ue5eZg2J/vZtQo3YGF8yn7mYE+4ne2wn+6wn+28/0/ZE5kiyDmF/rvbIWH1OTuTZhEm3Oh6NuSzLsizLsizLsiw/macenvHDOn/Q8wOaAf0Qox8s5EOFRltsJqaHBokPKfLHvPmc7xz6tD5zuK69DxF8UKH9VA+kbdMPKHzAkXMdv+MZA6ivdfPaNQD3+rk+PQTpek/Y14wL7hkjH7xYq3Vah3VOfc1aG+2tH8iR9/qTs2Nx7Zq1pF7XRf3YZu3qTfvuf9eeYGMMe+e9mE993rt/qQ2m3tyRvQJeuWdepj1almVZlmVZlmVZlt/KUw/P/LGeQ/qHev/QB3/c5xAfNOTIH/053+ibD4H80Z/zamTwMIChvtZvTOZheohwVU/bJsyz7gMKc2Wv+gFF1uNIcl7NXQNoI/mQy0HOqd4T1pO2eVZO+8Kwh1OdGc85x2nfYOoVc5C6GOZn3bXcB+0k9aa9PWCYa+p/2jGssTVnzxJjOjJ2apt64GC9aV0OsM4c2e9lWZZlWZZlWZZl+c089fBsWZb/Rz48W5ZlWZZlWZZlWZbld7IPz5bljezDs2VZlmVZlmVZlmX5/ezDs2V5I/vwbFmWZVmWZVmWZVl+P/vwbFmWZVmWZVmWZVmWZVkO7MOzZVmWZVmWZVmWZVmWZTmwD8+WZVmWZVmWZVmWZVmW5cA+PFuWZVmWZVmWZVmWZVmWA/vwbFmWZVmWZVmWZVmWZVkOvOzh2X/8x3/85788yOtH4r9wuHwc//qv//qf46PxzDA+I9/yGP/85z//v3/5l3/5P3dfB/+K6T/+8Y//vP4umtCAlkd4xva38V32a1m+M7xP/A786L+dPoP9++y/+Ky/oV7BV+7Zq3835N8Mj/JqDcv7+Unvn4/iL/4NxfuQz6Nl+e48/PDML9hp8Aa/+wLiC4319/KRX/Rv+eJ9Bc/8yLb+j/yAeeaL6z1afssX5Efvx2fzXb60X/3w7BWfHc+8V5+xncD/1e8P9NCDUy/t0Xt7/V3O0B3UeveZzzpn8VU8ci7Y90kXej/qR95X/IikTnI6rnLTN+2+49lSX9fge86R72nuAZt+r6ePds0rPtOE/O/t65Ue3kOveh+RI79z7fErzu4rPrvopfvJ+/hVe/QRvPIMPUKes1d/5rzlb/hXa3gV6nrlZ913rbXJ989v4dnev+Jz6I58Lz7LI+81a6aWR8DWz/VXfF+85fPgET7zM/M9e/QWpnP3ir34CNiDR/cXu1fW8Kb/8mxq7md9KH/kof2oN9od9PLRD5fP4Jkvrvywe5av6vereU8PviOf8aX9CHk+XqHpFZ8dz7xXv9v7GuzjSRs9Z7y3T6/Yr+/Cq790HzkXkw3n9yN7+tHxG/qa56zvE9b8LAB0fpcfV+yT3wG85t9A0xz37q31cm89/i2V9RJnOoPG/y58lh5ykOsjYC/e+z545m+or+Yrz9Crfzfk3wyP8moNr4Cz43fAKz+Tv2OtEz/p/fMoz/b+1Xv/at7yXruD/rzyc/0jNMJ3+959Jd/93L0VzsEr/45/+cMz1nhlpND24YNRu9NGTTYe2szTH7LkbT9JP4ZvVOxy/vSGS7u04Tr9ySPo6bx+gOYcQ7+OJ/0BfBUbshe5H4k9ZVBff3FN+6COHPZysm+63/jiR92uGe/Z3kJqME6CT2qzB9k71q/246oHrSk1cO/61J+Oq4bTPDzTB+NYMyN1ECfvOy+9kM6J7USeQzTJ3d6a6xlNgG2utU6GpLbej9SHbtZTY3Jly33WrX77pa3+0PVzTwxtsubuB6NrAeIwjy/xEmN4LhJ8MnaS/TNm5nEt9ULGTC1da/sB8/Yr6zQeI/udZ53hewFf4kD3kPnsN0Odk60YM9cl5xjpl7Dm2ZBpz05kfvRQh7mcdzDfdWbvTvPdgyTnT7qz94L9qSfJVS/Q6LoaMiZrzjOA9TxHMOm7wn7kvp3eS8ZNLYLu7PMJYujbMXo/Pe/mE2NA97TfM1lXzmfful7iuY4m68KO+ay/a+4aoM8cg1idF9LmtI9pg5bUw1B77hlwPdWtT9batl0DOcX9cGTPE+Jpk31LHQzuJ9LfmhPXGBm/tWdPpnl8iW8+9HDvOTNe1p29AmK4xkjSj5iM7Gdy6u0jGtrXHMy37VRf+z3KFL8hbuoztz1niHqs/UTXq/3V+eL+UR34MT/ZA3ue5671ZF56mmtN7gcYK8mYHc/a7Z3+z+xx941hXOI41zpz77nO9exrzpOf3mVcYk1kb7q+jptkbgZxTv3h2t76eXDS1rZXZ0C6t/pPGqHtT72B1Gk9rYPRMKcOsDfueWrLGnvvyJV7BMZy5FrbAjZqOfVK8M91dELuBZrIwb12zGXsrAmsh2FMwIf77GnrzzyM1KwvdO8YrnUMc3S9z/Dyh2dZOPeKTx+bfMXJxnk3x7w21OYJ99rq6wHuHPjRzBOsGwusxw0Q46oJv8zbGvMAANeZJ/Nar7GuYk/7NIG/+dVuPmrLnhAv77G1TrizT9CZa+Sc4jEnd7313ri8Tj3oPmpnH3L9aj8g9YAaje29cH21L90XyRhoyvtn+mBtqYFra+pzg619Ae6tN69PEBc9wjUa0IS/2CfjZR+e0YRf7o9+xk9aG/f6am9P1Zt55c4244J7oD0auU+6fta973z4t+0Ea9h2flBj9wn71M61PTVec6e39+iq1gnWOy/36cM9sfo6yfnUkDCXZwSyP+oVYuZ913rSIvQKm+akr1GPvcYn74X5zNPxPSNq9Z7XXuPVGpk3jnaTbuapNUHPZNuQK3uaMN/auE/dvCbYdM/v9qk5xaavxuaacUVqv6Pfq0D9WUvWD6zlXrkH9F1t1uIar+mTe5Q1pR7ss1bujaGd952P+FlDaoO0hcwL+KbGjCWpJ3nkLLQNuV3v2q5sIWvJ6xP0QZvuW+ucQFf2Eh9iCPfdO2Pil2sy+QC5uqbcS/W3HnuHrbFg8jU2Grmf9GGTObIHdxqMix1oz3xrAHztl3bStnfgm/VPEDNtuM881GUt6rWWE5NOfHovOu+jOphjLXvOvXuHXduq2Xt4pJ60B+KiU1257l5L9t9cqRmYe2SPJ61oaV/vM3f2DqZ7e8drx+F+AlvrmerLOE3mhKv+2A80Z0y12ZO2tUb3SDv8yM19njnm8v6k0RzeGzchd9aOnffqOUHe3J/sM6+d33vsMg+kr/a5Tr3mSlvJ+Nim7wTr2UPIvWCdmPbVe326JvxSU8ayj7mesbFLLeZyv7Ke7p220r1Rp7Ge5eUPz1IIhWeD9bFhNnfiZON8QkNsWPukfW6aZPOJo97mqtEZQzJWx0VT9m/yT3LTW8dVbGKeNAs2qQWmPkmvdb+bq1itfbJ9trfZK7BfE9gZ22vzc51xks7RPbir465nxD7llrtzcNWH9gW05bmZriXrI07mnTjV+8zePqppqk3QYA+ktaVN1imTZriz7fXWedeLqWbu1Z51XPUg47QmfbIHeS0Zn3hTriu96S9pP/k2+FsvTDrzPUC83h9gnnyArfZJxpnoejImcJ3+vd6Qj3jTuPIT4ntuYOoNcXqudfX5SJ9eE/ISJznVS6zcQ6BPqX3CevrMyaRNDe5V6+H+Ud0n+hwk6GGNcQc23ZcT095O/lmLOpnLPuU5z+tk6lNq8Jq47Z/7MunGXo3d++4t11njpOEOtHQtMNXYetJmss9an7FF9935b1Ib18Y68Wzv8izw2vt61e+sTTLe9J7JHmVtkPbTGeX+kf5ljjsNU8ysi3WvsxcZQ6Z+XDHFaMiX+9l6iWGfplonsLnrY+/7MzqmM4Ot69mnqWeeC+vh+grs1aav2ng1fmsG67o7JzLphUd6n/mNzVzGu9ORfZRT3rSd4pK3+yHdq8kfmLP3U2/cDzjZTn4Tfa5a49SbtjmRdp2noZ5czxqbXJv05dy0/sje21Ps7vqY8ST73+vTvqPBmjI/ZO+mPmYN7QvZr7w+1a6uXle3/s/y4Q/PTg23aVfiJ5up2TSExoD2PQAt05qxM05jfRPU1RuctXfcriEPgOCTGt307vNdbOIaozUC68aW1A7oMwYj16a4V/ZJa++88Gxvuc56pnMp2BqHPIAtMJ9xiZk1ZQ7uUyO+aetwj7me9iIxn7og99JxOgdXfZh6gh5zkSevM5/DvsE0l7CWueSZvX1Uk7VNkKvX0j8HEC97Cmggf3Nnm3VB78EU91S/pA/XaWsNTcbJfuDrecn5PBcJ6+6d+XrupNfae2g/+TbYmwvU3CPfA8Sc5sgnrGGT+bM3kjU7TnvZ9fR6M52lPi8ntMvetP7JZoqPTuZyCNdTDeS5OucJ86kByNm1N6fc0u81QJc+amKYq/cI7vapmWp1zjie06u4rHdfThgvaQ1A/dlX+tN2eU647h4CuvMsQdatHkb7575MulPjdPYY6uU6e5TxuO69PGEf9IVHzkLaTD3JWtvWfDm0hWkusd85Uhu5mGtNwlrue/fOmDkyFtfMWdNVv7MPkucsz45kPGvpgf10RonrGWqwzRjmuNNAzOwvZA25v1nvI3t9R8Y+QUz0SvcgY0y1npj0Etd5h3D9qA7s0hdYt6fZR14znwN7sCbG1d6zhi05eJ32l+vM4UDv1Dv82paRPZPJH9rXGjJ21mWcHtaDrX0U1nNvJG0nfbkPDX6Trqk+c0/xsv8nW14zV8I8fjmkNU62jFPsk910fhvWsWvbaf+sn/i9dznHdfcv40/+rNlT4Jww13aCFs+S5F70+rTv2XfWpgFTH4mvNtb6PGVsdFz1Dn9rn9ZzL4z5KF/28ExsXjcoSZup2b1RNqtJPRMZp5nqk9xAyVgdt2tofzTmJuPrfeu4iy3EP833vmSfiJ89yzUgZvb7zj5p7ZPts73NXsHVvtkrXs2LL/fk1Ye1jNk5ugdTHUnbX0EeYqlVTV0Xdo/2oX0hz8Hp+g5i9l4B81O9z+zto5qm2sQeJidtMO3jpBnubKkj11vnXS+mmtOHa+I5TjV1HK7JkbGyT1PPTj3GX9srvSd/mXwb/LPGSecJa/bauhN6735hm+8lc6m/6+mYXc8pp0zrHeNEawP88uyx3vHx6/jYZY+T0xox7C1wje3EVOdVTmA940/cvRfFfSPfVP/kc0WfA5i09Hlq8uzdge7u79TDrEUfcqSO1HXSSIzuU2rIa15zr7IXk27yaX/Xe3yzxpOGR8leTDWylnrSZrLPWu9sT1BD5pSeJ95kx3z2X17VO3pCjVc+2QfJszW9Z7JHp9pgOqPcTzUzl33PHHcapphdF/70AR97mzHeyiMxzC2t967WO7AnBoNr6X1/Rkf7ArbuZ/a3e33C2lKDmJtXNXGvj5zOD0y9y5rumPzxzXyZ39j6cQ9TnCT7KNhPfUnbKe5V77tXJ12Ze4rnvsDJdvID/PCRPletcerNiau96TwTasYnteNnvZD1T/pyblrHlxhe93r2NOn6JONJ9r/Xp33PXp3yw9THrHHyzX7l9dSb9J/WxRpOOie+/OHZ5NekzdTs3CjynRqk7ylX6p1Af65bD7lTU+dJfdA19HrrII81ZS/gLrac5o3nAeSVe/N3/FwDtOkLd/bJXd3Aeuq+6y3XzEn3q7G31oA/GtxbaF25H9A9aI0Na9g8grl7/+zLW/rgddegP7Vk/dhmfSe6D0KezMU1GqxBrvb2GU3Y9X5B9kCwS20J8dMe21PeO1vXhZxpP/Xuqn7Qx7oeoeO4BznXZ4217OepZ+l3pRfwz5jJ5NuQp99D+NivK7KvqSlBm/paz917sWO2f+Zv3EtjCfb2XJuuH3oNH+7Vc+o78VMjpF/DWtZgzIyPL3bqbrDLnKnBOszf91cQF1t7oI4J7bpvaMl8zHOP3QljpI1xEmqc9kDMlbUSc+rjlLP72vWzZuzMg1ZzqMF+8Kpm5nPvc8/1y2tjYDPZCXGMy2vW0GQN0PFa41UsmGpP0J39Z92Y7oF67Le1cp/50/aKrlHwt6dqneyynwnzXQtDyDv5Nbmf+E/9ThvJXtu71JP5ec3eJdZuL7BtHZI5gWvj3mlwP32PaW9eoEZ8Wit2p70mX+acwPdUv7QWYmYPMobareUR8CVGa6FmYskzOty7PBvcYwN5brR9RHNrSFhDk+vmyD0gP3YTp94xp+47Wp+9BePnubNf6jI3mrN3SZ916LyStlN9uQ9Nr03+kLmxz/vud9sav+vnHu3ZIzC+ZAxQ49SL5mpvTrUm5MCGOJkv82tjnmnvpj3SHoivLuOpy35kfiGmfokxkuxj93zqRcbGr2sSc+UecW99zGcu5lNb7tHUO2ytvXU3afsIX/LwjCKxdVh8crKZNrYPAffpmw0lTq4x1GxsxqQJ0i9tqDPXTgcJuobU5OZ5zyC2NXSfr2K3JmM3md947pv5HMy7BrlP2N7ZJ639ZMtcxrR26Bhc2ytQT/okxnbd/mVMMDcDn8zRPYCrc8b1aS8gffJ9ln1o3c/0wevUnbZoz7za58DGXjnQdIJ42qXOrIlhPZA1PapJTvPEZC5jOefIXqQ+e5rxkjvbzMM8r9aLno6L/al+SB/sjO3IXsoUB1vzQH6GSMY99Yfhub7TC9ynr+dn8m0yV5LxGNTVZyX1p6a06fzOqzHr9vq0l10P9/p2DVPvIc+CNtP+QmozN7b65VBn9si51OmQXpPMoeY8Ww02Uxz1qCVrytH9A2wZ1N12rTu1ce08/mjrXkx0TIf70zVyf0fuh+OE8fOMnfpqXZJ1Uf+01jFaGzHF/Rd7io/7Am0H5M79wNYcjKwv94rYHa81TuckzwcjcS37kbb0JvVkr6zDWtt22ltsrMGRfU0yF3HJx1zHTe1N2k17kesM9yXnrmqy37nnQiy16df9Sx49B+ZSa4Nf2hrnEQ2Zh9HnyR527tNeAzlOe9Q1M7LuhLXUQ8zUQb6u9SqutTjQIsTOeV6F60d1ZL8ynnCd97k3Dmrp+e5/onbRl9ckNTnA3vGaXO1xY88YMPXaGoiRe6OvsNa+gH+fK9ZzbyRtp/qIadwmtaP11J/MbbzUnromW8l9yb5cncnW2HOO1CBtR2z3BsybWhrWeh0dxmSNOGqb9q7nWldqAnvgGjnw6XPaeRJ80ib3os/ltO/4Tb3q3NaCrWvmkfZN0HHVO+xzb41BjtwHRvfxjjc9PFuW5edy+pJbfiZ+ASXTF8my/AXyD71XwXvp2T+ulmVZlv/J9DfL8vv5iO/m5efykz8H9uHZsvwx9uHZ76L/lyDYP1KWv8qrzz5/4PX7a1mWZXkb+/Dsb7J/ly7JPjxbluXHsA/Pfh/8QcKeOva/Olv+KvsH+rIsy/dlH579Tfa7eUn24dmyLMuyLMuyLMuyLMuy/EL24dmyLMuyLMuyLMuyLMuyHNiHZ8uyLMuyLMuyLMuyLMtyYB+eLcuyLMuyLMuyLMuyLMuBfXi2LMuyLMuyLMuyLMuyLAf24dk74J+v/+c///l/7q55xvYr+cc//rH/Ut/yLXn12SQWMT+Tj87J58yr/hVV/lWk3/RZsJ9tr+fuPPMvKfEvKn13qMN/qXb5WfyUf8HtmffCV39W3b2vP4KP3kdq+i6fRZyFn/B74FG+4vfNT/k+33/d/nPhLNJvXu/IM/Sb9+nq/fmT6n5mbz+aD394xpfhKwv9Tn8oXR3I5hnbCfxfXff0pvkpX0iPQj3U+BWQ99E/1rDt83F670y2E8/k/wm8+mwSi5jw6Dl5b08z56vJ/qARrTmms8Q5Sps8V8T6Lp+1E89+6b/6/LwKNL1S13u/a54B3Vfnmf3x/ZLfYafvHuY+G98rV6Btei9Q00d+xmb/PppX9/+z9pN9+c6fU3Lay9N74Ss/q/J9/eg+nup7lI/cRz4P8/uP+tDrePQ7BPo781nN7vdnva/fwrPn7zO/c+S975FHz/Wz5HsHpvf3T8Z6Pnu/oXvb9Pv8jjxDH7VPxH/POX0FV+/Prptre8xnFPfJV9XzyN7yWTydj4/Y1x/3X5595BfsszzzhfEVXy53TB8W+WGyvA96++gfSNO55sx0jOnD7MQz+X8Crz6bxJo+aK94b0/fkvNR0OZnzHROOF/M+X7Xxnryfvps+G48q/GvfLZ95nfN3XnO85V8p/P1yB9lU53W8FF8dPzfwnf6m/CKZ94LX/1Z9ZbvqVN9j/KR+8j723p4v2cean201/i+9z351Xv7CM9q/IrfN9+1j2jK9870/l7eRve2efZMpP1v3qer9+dV3f4m+A48srdTndRw9/fdW3jq4Zki/AJhZDF8IVEgNqxh3wW7UZM/cbknDmv4Jqylb34B5vxVozwMDu6F+6yt46DHNXLbi4krW+5Tex9e6kwdzDNnP7pPjOxV95jRtXQfGPgRp2N3jcRyDdsTncM49kasFVizP/plbXDKry9zrBGXkbU73/4ZM0lbxiPnZep/+k20TmJwj76sn+usOfv0SH78cx5b0Md6Mof0fhqz8xFD0DT1yD1iqIF4bZ86uvbWk3m7zgli2Vt81Qbd17f0FLqWzNmkbceZ9jlRn5rsTeP7w2tGwprzJ53MGwPUnaSWU3/UrL8xnXdMOnrvGcYljnOps3WznvXT15MfdhkXzRPaMrRN/cTIfUaz9tK15VpraR3pl+tXMZvUx7CvkGtoYGR9xHWdeV49B9qe9o7Yebb7HOAv2HLf+U50Tdqq0XHqC7qsQ1rvFV0zedWQ5y7Xci5rP51TSJ/ct/Qh9qQ767H32bfOleQ+GKP70/FaA/Fdc9A39E51uh/kzn3r3gn25HT9tNdJ6mXY00f6kz0xZ5+hPhcMYltzxiBX0v3K/U6/7HPX03qE2GgAfDJGx7YXOYzbe5Eas3biEJcx0X1K3adaE9a6f9L1XYHdqWePgpbsQ9K1kc99AM+FWDcje4cd954Ra7/aD8l+MszX+5z9RKf3vLJuHd47ur5eP9H5sxfEbN88w1M/GLnvzhs/10DfHH0W8Ml18qo7Y6tbuudXpJ17njnEe9fsEaNrO+Vv7erm2tqZy9oYkDGzT9M+Cj7cZx/1nXqbdA2uZ90MewbYWJO6eJXec9eYb93GAXMCa+ZknjrwNWbqAedzTGSMtun45MyzkXVpa23a9p4yIOuBu/5yn/lSR9M1aUuMnMdugrXcP8A29+ZVPP3wDHEpJAuxQOwkhXs4s3lslM12s06NAWy1l/Yh39Qs8pNP8Ml74uQ918a1djeG+a5F7my7BvuiPdrzHphTS/ep86VubSc6L7TW9kdHak9dibE9C50LjcZJO/N3ba5f5W/twPXVHnN/im9uNXsvHSv7Dhn3ju4XutFBPDQJ19bHWua7y997mb0xf+ZqsDV30jHzHp/p3jjUaE77mxq4t6bsRffLe17z+gpiGTt7oY6JzAldb8ZpjdrmHgk2WffUl2c4+aTerF8y74mOjQ81W2euP9KfzsccdsK9sZNpn9HSvt7n+UFD1s48vpK94TXj8Mr9hLb62gv1E5f71mzutoeM11omqC3X72Im2OR+oMv7u/PcfcE37bOn097h32cj62DNPnVua8x4oq1rHTvzTmjf5L5dobbum/fivEzxWc99yzi5xpz7ln0D7Cbd2QdrzrPAvT1LrK/pvmKT91yrl9e2NRdrqQNYt+7sEz5ZG37eq3OqfSJ7CPh5f9cfXrkXfFNzYixehZqv4pE3c2sPp/1w3jwnOyC2e0Nu9+bKh/msrzVnHGDN+ow77Q160y/PypWeRyGWtV7hPmHPqyP37b1k36079znXWzf39pN5tHkPd/uR4J95oX3z3tzuR5+xvhf88p6cp/dn1uteqHE6B9mrUz+yftbzPvPx2rYZK8m80Foh/Ts292mbpCbgPuMQF+ihfTR/5uDa9av8k3Zgjp4Da9y7x96rs+Ozlr3LWGjK+/YltnEnUjt4LowHrU17a806Mha2rHuda2g89TD3Qj29N+rDp23Vk9A/7eDKT92n84Zv2rOmrbES8nQu9QP35IDOzWvHE22lY7OePW+wy7oEH/W8kjc9PEuyoGyq5PpUPM204Lw+0Tkmn0nnRNvlRgF6zTXVlocsubPtdd9AHt5ps3Nuqpl7tWcdHTuZ1qY90mayP+3ZFCdrMBa+2Ysrv7v8k2/rwz/3ODUB9sa428eORZy07/U7UgvX5Mmap/qT1ntXK2hzFxt6ryY6TvYLWiO53R+u8U1yT0/XYn1qyLwT2Q9sW0f2Tno+Y4g2VxrveFTPCX2anJ+0TJon0KYe99hYvLrHV/2ZzlzWLX1mZPJvMr+1ET813enQLznlnWxTQ15L1jfVmjGn+I37IXcxr7jrQ9aT1+JeQ66/pee5ntfCvbmSSVf2ZIqVsI7WaXTcCfJn/6fafV/mXOvunqTP1C9QezL1A7IPk0ZqmPzU0b3vvrYNsexL7gekxqm2jNW+Sfqq860805+px1OPYIp1qhmbyR6Mb52da+oT9VBXk/qz7lNs6PmrHvTZgKt9TNSQ15OeK8iDH+ORnGDfMxe+Xcd7oC/uO9f0L+OTHx3ZA8kzM52fq/1oJv+kzyAa7WmeS+a6v9h65vIasv7krt5pPeud6iFX9zZ7gY/au46M3fRa9wqIpU33YLKHux4A18RLuyle1n6Vf/IF5uxV19uajAHdc8jedp/TFzpX07k7HqRNXmeteZ1Yd+rimhjkyZ7Y09Qw7WHa9l6Y746sY6o5417tN+T6pDfjT7lO/ZXMlbQuwJcYMMVKWCf2NDruK3j3wzNEXW1aN7LXMyaxaOAVnSPzSx+GZGqwcJ0HNbWTk/tk2my4s+0aWi852z/npj5lfK7TNmtMpj7h1/20L9r3aC1AnMk266IHzN3lt593+Sff7hX2ucfd67RXXw/7zPXpvECv35H++NoX9JCT0fWxpi5GnqvOj2/aOnJvcy8mzJc60JXxMo7aBX2pkdzY97VkzdkfrjOfw73Ms+JcQyzXyOO+g1oYqZ/7R3tK7KwVMmfT5+0RPSemXgK+zk9a0GCPr8AOX/qMPa/q5V6NXKs7B/rcI88KqK9H9xEmf2hfa+TVueyhcXpYD37dE9bzHMhka6+ANa+FdetLW0HrlZYG26zvLmaD/akP6pSsh+vMC9mntD3t/VWuPNOT/q5bJl3Et49TrGTSAlnbFdhl/ilf20DHRy9zOewf8extgm7rlI4rqWvaH2JNfQD3hmEdXWfnzT3gum2Nk3aSsVpX90lfNT4DcTPWo/0h591+yhTrqmbtG7SZ01oZznUtvZ6Q2/PEeu7NFBu4z/p6HxzY4Nf1Zf8atHQcOel5FGNn/yemfTL3q8i9pRfE55W6uHYfsuYc9nQ6P1f70Uz+aGhfe4Eu55K7M5dnFrjOsyZZu6RG+5Gwhg2c6smY+Gcv0ofrtk3dSeaF6dzkWScu6z3SHu72HLS5y5/9vMo/+QJz9qrrzb5BxqBnxs9hL7Iv0Pk7V9O5idX2ue9pn7m8bvBz37mmB9wTh1e1p+asyf1Jsiau29Y4DbasO6xjqnnSLVk3pO2kN+uZcuFLDMj+CvEyv7QuyFxTrGTS0rW9kj/1X55hm/Ntx3Vu3l1t5CVmc2dL3FzvDSYnNknOTTVnfK6J5+gDKdPBmvbIGJP9iSlOYu/pQ9pNftZ+l3/y7V5Zixhb0n7ax6Rjdf5ev8P68EnN6mCkVnKlPm3krtbkmb0F9BGL+OnXcbDzXEJr1L+vJXt6ur5CPdkHyX5M7yno+jrWVU8njSd75jL/o3pOTL0Eeq+m3gu4qidRH6/ac2+/5SqetlnLqe6JyR/fzJf5eeXe3riPU5xEvyT9k8k2NeS15D5Me5Ixp/iN+yJ3MRPms/+5H5NP1pPXkn3K9annd7lyfTon3GfdMunKnkyxksn/9P5qrDPPCvGyNnJ3fP2SU31wVXvuPTbdd8k+TPsznaPGvuDXfe0+5B5zzbqjNWe/IGOlLl7TNnM8umeCb+p/pj/k7D1NzckUK3WL/pM9TPGtGdvUd0fq732UjA2df+qBTDFP+rAltpi3aT3P0NpPtN1Jy3ugL9kfrukLvbSfd3mn83O1H037d295zXs1ozP39bSnop9k3clUb2pUT5L1Tv3oXPjn3qYP16w7rmrKvNC9guxL9+DEI2eNWMTNfFP+rP0q/+QLzNmrrrd7nTFO+yvZF+j8navp3B0P0iavM1fnlazb2AzmsKU2rk8apj3Mmrhm3XHaF+Jljqwj80nuce9315rrk96MP+U69VeIZw+T1gX42pspVjL5c8/8R/Cmh2fZrNzgu0a6SVkghdmcRwo9bYYxgPXWAR0fG3yF69zUzIUv6x4wfbMWubN1XciR9txnPZBz+HefuGfeHj8KtqeaJW1Ym3rbqGN6k4B6ATuvyZ/3nrnszSn/pL171Zqyr5D2nbvpWJ0/awSur+IBPoysUR3MX2nHJv1O+SfcryttibnVJsxlnNaAvqm2vM517vXP/qo3+3HiZJf9Iwdam+7LMz21HnPbG3MmWRtw/YieE+ZOzK+v2r3X5y62YItO63Nvs46r/pxqYS57fAW25ofcH+Pb7+yxvRDm89wlvTfQecW4auieEkc9Yt9A+4yd8SYtTee4i5l0fK49hx3HWs3lveCb9q0r1wA95nLvUiNr+qet5N4nzBHLPTC2uadYSeuE9mmtSa6xz9xbR79fRM1J1t+wlufX64xPDcQ81Zo12SN7BsTKHBPpN/Uo+0gtauP11D91qwUNGSt1tUbyd/0NNlNfUx9w/Wh/8M1c+Kbmptc6N6QNa7mOffZaUqf1p+YTxLYnvY/SPcAm95Br1if01V7b3Dvp/NhMcVvPCfwnnfqx3r2X7jvXau44XNvD9rvCvdeeeNTPfZ4R5ozfGCNR3yN0zz07QvysNfeea3tyd+bSDzpvkv00btbIvbF4TftTPzIX9tnf9OE1dV5B7dYP1E7s7EHakOdUc4OdNTWpl9hemz/rzzhX+SftkL0ibmpKHdAxuD718q53vd50bs9J7mvmT/vOxXzG6j4Rk/uc4xp92Y/UrJ6EHNpn/iu6D+RVq2c/e5Y1c9+a0557bbsnkLmf6a+0vWDLmhjb3FMsmXRC+mgz5X4Lb3p4ZpGM3MBsqnTBxnCwLjQ8N3XCBqRvzjFaQ4KWtONVuM7GtnbtGa55SJo729TBPK9uPGvZF8i5qU954LEztqMPlaROUGvCWvbFN5vj1O/eawZz2GcO6wfzM/TJvsEp/6S9e4V91oK9fYW2V1sOe9mxOj/36WOs016APhkXmEtdQBzjM+hD7kXn7zkHGOukrXNlneR03mvjoDn3rzV6RvI6NXY9mVf7HMz1nuE3kXuf+949Sv25dtdTyDVrN2dD/rR9RM+JqTd9fqBj4/co9A8fse+t79Sf05nrs8Y41UyftIGuO/vNa54frrMn2X99of2A9alX2tobRmpnXj1CHnOBfZz8Jy1N+qvxKmZzOodA/lxjZD1dN75q6Nrx1Ra0l97L9G1b4P5UV+pm5N5NseR0Rq0dtJnOA2RurukDttM5zxp7rvvBUFevOZ857I+6m+yDfsaBrDnp3roH3VfWskf2AlKnI3tB3pwnrrFaV8Zg3hz2qGFOzQ15MtYz/bl6LzT4aQvZG2Et/VObuuC0H8B1rjGyBiG3/c99vIqda8Zse4akFvNl/5Lspb2CKz0nprOWPSDXSQekX+6R9RiLa/QBdml7hedUX6D/uceiDoc+vE75ul+ME67bizyjXlsr2uy9/VVL7rNj8gOupzrBvjD0m/rPYB6NV/3oXPjl+yt9rCmHsZvUSQ59rRnQZl8he8s49QDSjoEOc2YO7jM/dvp0L075J+3AnL0iVvYi+wYdw/sc6ITuS/t2b5vODdjp035p37mAPug37Qnzmc8+ZoysSf1J9q+1MuxzkzbEn3QwrDHrzrr67LCWtviybv1ZDzzaX8HmVFPqZmQfp1gy9RWwt7dd53t508Oz5fsy7dHVoftu/CSty2vZz5flp7OfX8vyPP0HO3/gvvIP3RPknH4ULX+Tzzp3y8/iqz6fXsGe6Z/BtE/7/fR92Ydnv4zpzdZPir8z++Pz77KfL8tPZz+/luV5+Nzn818+67uAv5Uy7/K34e9kPsOXJfmqz6dXsA/PfgbTmdq/J78v+/DsF9L/6eNPevPth8XfZT9flp/Ofn4ty/P42Z9jf+wty/Id+MmfT/vw7OfA3495xva/Ovu+PPXwbFmWZVmWZVmWZVmWZVn+EvvwbFmWZVmWZVmWZVmWZVkO7MOzZVmWZVmWZVmWZVmWZTmwD8+WZVmWZVmWZVmWZVmW5cCff3j2lf9Pyr/7/3Ppj/pXOvf/qfayPM9HvR+/A/uPRSzLsizLsizL8p35tIdnPCzhocln889//vO//esVOdD0Ux6e8a9uUIuom9eP4u7HOvnfsqfveXj2l35kf9V75jvwin2eYnCef+q/YHP1fuyz4r+wlJ8ZHwE5X/F+/Evv62VZlmVZlmVZfh6f9vCMH6wf+aDnEaaHNl/5o+2Zh0j98OwzuHt49laeqbv5Sz+y9+HZ+/b5t52VZx6e/TT+0vt6WZZlWZZlWZafx5senvEghx86DH6w+V9ycO08wwdmOceQtue/lhB+JDqfPwrThx+MDHI8Ar790EZ9+V+o9Q/U1MI44QOutst+Zf7Wk74M+5FzDOz8L0uyZ5mHIflfobjWfXCeYb/9sY6ta9lr6wXsrEdb1xrtsq/mFOcZ2EH3h9E/uq01dZLL+No7WmOumRfw715M9U370rbEMXbrUXfv5SP60ZY9Sg1CHNfJIep2EEuIebdfqTfX0och1IFP6rEnWYMDWMfeXPYq90Tdpxj4Z23dTzUAttxn/Ox355j6DWnTvcl6GNYEqQ0b7FOfpD/DHFwbb8qFXua8z9r6PKTuBB9iCnn0yfkkczLAWrOnXWv7qbc1GCv3g3XsWOM6Y009XZZlWZZlWZZlSZ5+eMYPj/yxcfrxcfXjBvDJOe6N02tc5w89wS7v78A/fziDP7TM7Y9Gf3Tik1qmGIJd68HW2MA9MSBjkS/j4pP3xLafoE5/ILKeebhWt7YZj3vjYZu+wtxVL1KTtrnnqS8hTtq6B+Yhrj2CzKNtkr7Ytb/rvbdTD095WzOv3E+0Xu6zv66Tl2shR97nWYE7/djnfdOaia0O5tUMqVk/tZC/83Z90PVw7xk0hn5qsDbXE8+YNsBc6mbd+ynGpCHjcW+dvGY8+yDtO0H99sl83nc93a/MrW/2OemzAhm7c3lvvKk2c0P6JtioWY1XuM/2QLq+Pg/uhWjPa8e0j+rP9bs8y7Isy7Isy7IsE089POsfWDD9aOOHS85x7Q9W6B87oM+0JsznD7r84fYIrQP8MZVgY578EQZX+h6xTc2THunarmJPNeR6Xgs/Ht0jrjOXMO+PTDCOpKa2hdYsU93cMz/VkvbTOnmzFnKmvbW9J+/k2z0VbO0F17mX3cOkNahNJg1p0/bNaX2Km5rzWrhH73S2BJvc/7Sd+o0G7af16Yw1WePdnk7xcn3qS9bKtbkeBR90Qee3PzD1fNIrWbdc5ZriW9szudPWfptzwhrdZ5n2ipq067MEWXPaeq1erpmDuzzLsizLsizLsiwTTz0848eIP0KkfyxNNtznDzt+qOCXw3Ve+4cb+KPHH65w+kF3gtit7fRjSj1oSZ2O1CH9A88fij2sr/VQy2QHp9i8UkPaCuuspa107zK3tE3HSU1tC9Q2/Sid9gFf5t2PHtpP+0UO1+0Dr+gkprq47riMR/JOmlnHr2FOHfigg1fmUytMmgQ71uVKP7R9w/ppP3rvss/49Ply7z0TE9ikTgc+GV9S/7Q+nTHI2IyrGKzZf89ckrWmrRCPuGLOSReoIYf+XY+95LXPCbR9kr2Tq1zTnmrPmlpzTLk7TtbL2oR1Mq72Kmsih7VI1oSd1+oxHvOP5lmWZVmWZVmWZZl46uEZPzLyB5Q/svgxBPwA6R9k0D98sOsfhnJaM1fC/TM/eqbYj/xoO/0IbNo2fwxPpB6us3fEyfur2FMNuZ7Xkj88E+bU1DYdJzVN8VqzTPtgz6dakqtaWUvt5OaeeZjyyl3eydecE665h/gz1AW8Zs7WYE/kSj+0fXNan+KiTe15Le7tdLbktP8w9Tv1TeunM5Y13cXIWqd4uZ7XQjziNsx3rXkuJe87f/Zy6vmkV7Juuco1xdd+WjtxsiWOtZzI/mifZE3k6P7muv68Wifr3OOrjrs8y7Isy7Isy7IsE2/+L8/8EeIPJ+/7x1L+QBJ+qJx+nLGWP264J0bHxz/j8sNqyp8QS/1i3CR/TF1pbbCbfuCdfvCmntbGdeZNTWBfsx+ZJ/eqbYH1SVfqaJspp/Vix1rvxwQ5WNN32tusNZlqATRnj4itJtFXjc1V3uyLXMUiN/b2DzvuyaF2NHIvrZd7/eFOf9Y/wVrG5x4NxnU/IHvROoF77blOndri337iniepX032CrofkDr0uYrBmvuohuwn98ZLW2l7SR3S+VlP/9P+8uq1MfXt+mXqzVUu4vXepH3mvmKKA137CXMyuE7yPPCa69pnfHTgo258qDn1PZtnWZZlWZZlWZYFnnp45g8ihj8W/UHGDxDXXBfXeBXW094fL5BrOZ85+kcQWri/+rFGrNQAdz+mgBrNy8jaEnvSdK32rPWkXf/osz4Gmqcfp64zMu5kS3x1tD5JG+g4Wa+2GQudE9SNbe5n9815x3QOsj+sM2dOtaZ+cL9zpM5eM2/vFbRv4n5lXdx3jOwBWnmV1GqcK/3Eyj5NmIORWjpuxiF39hpy7yF9cz7zMYxjvqT12xt9iHW3n6xfxeh9RGv6p/a2BWzIOeWdIIY2xEIHvtD19PsrteFLrFOe1GMNXJ9yYWNPJO3VkiN7Ixkna72yTxt8QP2JNQv609c+ievOGzNj3OWxhmVZlmVZlmVZluSph2fLcqJ/nC/LsizLsizLsizLsvwG9uHZ8hL24dmyLMuyLMuyLMuyLL+RfXi2vIR9eLYsy7Isy7Isy7Isy29kH54ty7Isy7Isy7Isy7Isy4F9eLYsy7Isy7Isy7Isy7IsB/bh2bIsy7Isy7Isy7Isy7Ic2Idny7Isy7Isy7Isy7Isy3JgH54ty7Isy7Isy7Isy7Isy4F9eLYsy7Isy7Isy7Isy7IsB/bh2bIsy7Isy7Isy7Isy7Ic2Idny7Isy7Isy7Isy7Isy3JgH54ty7Isy7Isy7Isy7Isy4F9eLYsy7Isy7Isy7Isy7IsB/bh2bIsy7Isy7Isy7Isy7Ic2Idny7Isy7Isy7Isy7Isy3JgH54ty7Isy7Isy7Isy7Isy4F9eLYsy7Isy7Isy7Isy7IsB/bh2bIsy7Isy7Isy7Isy7Ic2Idny7Isy7Isy7Isy7Isy3JgH54ty7Isy7Isy7Isy7Isy4F9eLYsy7Isy7Isy7Isy7IsB/bh2bIsy7Isy7Isy7Isy7Ic2Idny7Isy7Isy7Isy7Isy3JgH54ty7Isy7Isy7Isy7Isy4F9eLYsy7Isy7Isy7Isy7IsB/bh2bIsy7Isy7Isy7Isy7Ic+M+HZ//+7//+v7nYsWPHjh07duzYsWPHjh07duzYsWPH/xv//u///r//f4rXa148j2RlAAAAAElFTkSuQmCC">
          <a:extLst>
            <a:ext uri="{FF2B5EF4-FFF2-40B4-BE49-F238E27FC236}">
              <a16:creationId xmlns:a16="http://schemas.microsoft.com/office/drawing/2014/main" id="{00000000-0008-0000-0000-000004340000}"/>
            </a:ext>
          </a:extLst>
        </xdr:cNvPr>
        <xdr:cNvSpPr>
          <a:spLocks noChangeAspect="1" noChangeArrowheads="1"/>
        </xdr:cNvSpPr>
      </xdr:nvSpPr>
      <xdr:spPr bwMode="auto">
        <a:xfrm>
          <a:off x="304800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0</xdr:col>
      <xdr:colOff>142875</xdr:colOff>
      <xdr:row>0</xdr:row>
      <xdr:rowOff>180975</xdr:rowOff>
    </xdr:from>
    <xdr:to>
      <xdr:col>22</xdr:col>
      <xdr:colOff>295275</xdr:colOff>
      <xdr:row>48</xdr:row>
      <xdr:rowOff>19050</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142875" y="180975"/>
          <a:ext cx="13563600" cy="89820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n-GB" sz="1100" b="1" i="0" u="none" strike="noStrike" kern="0" cap="none" spc="0" normalizeH="0" baseline="0" noProof="0">
              <a:ln>
                <a:noFill/>
              </a:ln>
              <a:solidFill>
                <a:prstClr val="black"/>
              </a:solidFill>
              <a:effectLst/>
              <a:uLnTx/>
              <a:uFillTx/>
              <a:latin typeface="+mn-lt"/>
              <a:ea typeface="+mn-ea"/>
              <a:cs typeface="+mn-cs"/>
            </a:rPr>
            <a:t>Metadata for:</a:t>
          </a:r>
          <a:r>
            <a:rPr kumimoji="0" lang="en-GB" sz="1100" b="0" i="0" u="none" strike="noStrike" kern="0" cap="none" spc="0" normalizeH="0" baseline="0" noProof="0">
              <a:ln>
                <a:noFill/>
              </a:ln>
              <a:solidFill>
                <a:prstClr val="black"/>
              </a:solidFill>
              <a:effectLst/>
              <a:uLnTx/>
              <a:uFillTx/>
              <a:latin typeface="+mn-lt"/>
              <a:ea typeface="+mn-ea"/>
              <a:cs typeface="+mn-cs"/>
            </a:rPr>
            <a:t> Enhanced Trophic Transfer of Chlorpyrifos from Resistant Hyalella azteca to Inland Silversides (Menidia beryllina) and Effects on Acetylcholinesterase Activity and Swimming Performance at Varying Temperatures </a:t>
          </a:r>
        </a:p>
        <a:p>
          <a:pPr marL="0" marR="0" lvl="0" indent="0" defTabSz="914400" eaLnBrk="1" fontAlgn="auto" latinLnBrk="0" hangingPunct="1">
            <a:lnSpc>
              <a:spcPct val="100000"/>
            </a:lnSpc>
            <a:spcBef>
              <a:spcPts val="0"/>
            </a:spcBef>
            <a:spcAft>
              <a:spcPts val="0"/>
            </a:spcAft>
            <a:buClrTx/>
            <a:buSzTx/>
            <a:buFontTx/>
            <a:buNone/>
            <a:tabLst/>
            <a:defRPr/>
          </a:pPr>
          <a:r>
            <a:rPr kumimoji="0" lang="en-GB" sz="1100" b="1" i="0" u="none" strike="noStrike" kern="0" cap="none" spc="0" normalizeH="0" baseline="0" noProof="0">
              <a:ln>
                <a:noFill/>
              </a:ln>
              <a:solidFill>
                <a:prstClr val="black"/>
              </a:solidFill>
              <a:effectLst/>
              <a:uLnTx/>
              <a:uFillTx/>
              <a:latin typeface="+mn-lt"/>
              <a:ea typeface="+mn-ea"/>
              <a:cs typeface="+mn-cs"/>
            </a:rPr>
            <a:t>Authors: </a:t>
          </a:r>
          <a:r>
            <a:rPr kumimoji="0" lang="en-GB" sz="1100" b="0" i="0" u="none" strike="noStrike" kern="0" cap="none" spc="0" normalizeH="0" baseline="0" noProof="0">
              <a:ln>
                <a:noFill/>
              </a:ln>
              <a:solidFill>
                <a:prstClr val="black"/>
              </a:solidFill>
              <a:effectLst/>
              <a:uLnTx/>
              <a:uFillTx/>
              <a:latin typeface="+mn-lt"/>
              <a:ea typeface="+mn-ea"/>
              <a:cs typeface="+mn-cs"/>
            </a:rPr>
            <a:t>Neil Fuller, Kara E. Huff Hartz, Nadhirah Johanif, Jason T. Magnuson, Eleni K. Robinson, Corie A. Fulton, Helen C. Poynton, Richard E. Connon &amp; Michael J. Lydy</a:t>
          </a:r>
        </a:p>
        <a:p>
          <a:pPr eaLnBrk="1" fontAlgn="auto" latinLnBrk="0" hangingPunct="1"/>
          <a:r>
            <a:rPr kumimoji="0" lang="en-GB" sz="1100" b="1" i="0" u="none" strike="noStrike" kern="0" cap="none" spc="0" normalizeH="0" baseline="0" noProof="0">
              <a:ln>
                <a:noFill/>
              </a:ln>
              <a:solidFill>
                <a:prstClr val="black"/>
              </a:solidFill>
              <a:effectLst/>
              <a:uLnTx/>
              <a:uFillTx/>
              <a:latin typeface="+mn-lt"/>
              <a:ea typeface="+mn-ea"/>
              <a:cs typeface="+mn-cs"/>
            </a:rPr>
            <a:t>Title: </a:t>
          </a:r>
          <a:r>
            <a:rPr lang="en-GB" sz="1100" b="0" i="0" baseline="0">
              <a:solidFill>
                <a:schemeClr val="dk1"/>
              </a:solidFill>
              <a:effectLst/>
              <a:latin typeface="+mn-lt"/>
              <a:ea typeface="+mn-ea"/>
              <a:cs typeface="+mn-cs"/>
            </a:rPr>
            <a:t>Enhanced Trophic Transfer of Chlorpyrifos from Resistant Hyalella azteca to Inland Silversides (Menidia beryllina) and Effects on Acetylcholinesterase Activity and Swimming Performance at Varying Temperatures </a:t>
          </a:r>
        </a:p>
        <a:p>
          <a:pPr marL="0" marR="0" lvl="0" indent="0" defTabSz="914400" eaLnBrk="1" fontAlgn="auto" latinLnBrk="0" hangingPunct="1">
            <a:lnSpc>
              <a:spcPct val="100000"/>
            </a:lnSpc>
            <a:spcBef>
              <a:spcPts val="0"/>
            </a:spcBef>
            <a:spcAft>
              <a:spcPts val="0"/>
            </a:spcAft>
            <a:buClrTx/>
            <a:buSzTx/>
            <a:buFontTx/>
            <a:buNone/>
            <a:tabLst/>
            <a:defRPr/>
          </a:pPr>
          <a:r>
            <a:rPr kumimoji="0" lang="en-GB" sz="1100" b="1" i="0" u="none" strike="noStrike" kern="0" cap="none" spc="0" normalizeH="0" baseline="0" noProof="0">
              <a:ln>
                <a:noFill/>
              </a:ln>
              <a:solidFill>
                <a:prstClr val="black"/>
              </a:solidFill>
              <a:effectLst/>
              <a:uLnTx/>
              <a:uFillTx/>
              <a:latin typeface="+mn-lt"/>
              <a:ea typeface="+mn-ea"/>
              <a:cs typeface="+mn-cs"/>
            </a:rPr>
            <a:t>Abstract: </a:t>
          </a:r>
          <a:r>
            <a:rPr kumimoji="0" lang="en-GB" sz="1100" b="0" i="0" u="none" strike="noStrike" kern="0" cap="none" spc="0" normalizeH="0" baseline="0" noProof="0">
              <a:ln>
                <a:noFill/>
              </a:ln>
              <a:solidFill>
                <a:prstClr val="black"/>
              </a:solidFill>
              <a:effectLst/>
              <a:uLnTx/>
              <a:uFillTx/>
              <a:latin typeface="+mn-lt"/>
              <a:ea typeface="+mn-ea"/>
              <a:cs typeface="+mn-cs"/>
            </a:rPr>
            <a:t>Chlorpyrifos, an organophosphate (OP) insecticide, is prevalent in aquatic systems globally and is often implicated in aquatic toxicity during storm events. Chlorpyrifos induces toxicity by inhibition of acetylcholinesterase (AChE) activity, which has been related to alterations to fish swimming performance. Resistance to organophosphate insecticides, including chlorpyrifos, is prevalent in populations of the epibenthic amphipod Hyalella azteca in areas with known OP exposure. Previous studies have demonstrated an elevated bioaccumulation potential of insecticide-resistant prey items, however the potential for trophic transfer of chlorpyrifos from OP-resistant prey items and associated neurotoxic effects in fish predators has not been studied. Consequently, the present study aimed to determine the potential for trophic transfer of chlorpyrifos from OP-resistant H. azteca to a known predator, the inland silverside, Menidia beryllina at two temperatures (18 and 23°C) to simulate temperature changes associated with global climate change (GCC). Fish were fed either 14C-chlorpyrifos-dosed H. azteca or control animals for 7 d, after which total bioaccumulation, percent parent chlorpyrifos, brain AChE activity and swimming performance (ramp-Ucrit) was determined. Fish fed chlorpyrifos-dosed H. azteca bioaccumulated significant amounts of chlorpyrifos, ranging from 29.9 to 1250 ng/g lipid, demonstrating the potential for trophic transfer. Lower bioaccumulation and greater biotransformation were observed in M. beryllina at 23°C as compared to 18°C, though this was not statistically significant. A significant reduction in brain AChE activity was observed in fish fed chlorpyrifos-dosed H. azteca at 23°C only, which may be attributed to increased biotransformation of parent chlorpyrifos to more potent AChE-inhibiting metabolites. Dietary chlorpyrifos exposure had no significant effect on swimming performance in M. beryllina, though ramp-Ucrit was significantly increased at 23 compared to 18°C. These findings confirm the potential for trophic transfer of chlorpyrifos from OP-resistant prey items to fish predators and the potential for elevated temperatures to exacerbate the neurotoxic effects of chlorpyrifos. </a:t>
          </a:r>
        </a:p>
        <a:p>
          <a:pPr marL="0" marR="0" lvl="0" indent="0" defTabSz="914400" eaLnBrk="1" fontAlgn="auto" latinLnBrk="0" hangingPunct="1">
            <a:lnSpc>
              <a:spcPct val="100000"/>
            </a:lnSpc>
            <a:spcBef>
              <a:spcPts val="0"/>
            </a:spcBef>
            <a:spcAft>
              <a:spcPts val="0"/>
            </a:spcAft>
            <a:buClrTx/>
            <a:buSzTx/>
            <a:buFontTx/>
            <a:buNone/>
            <a:tabLst/>
            <a:defRPr/>
          </a:pPr>
          <a:r>
            <a:rPr kumimoji="0" lang="en-GB" sz="1100" b="1" i="0" u="none" strike="noStrike" kern="0" cap="none" spc="0" normalizeH="0" baseline="0" noProof="0">
              <a:ln>
                <a:noFill/>
              </a:ln>
              <a:solidFill>
                <a:prstClr val="black"/>
              </a:solidFill>
              <a:effectLst/>
              <a:uLnTx/>
              <a:uFillTx/>
              <a:latin typeface="+mn-lt"/>
              <a:ea typeface="+mn-ea"/>
              <a:cs typeface="+mn-cs"/>
            </a:rPr>
            <a:t>Date Created: </a:t>
          </a:r>
          <a:r>
            <a:rPr kumimoji="0" lang="en-GB" sz="1100" b="0" i="0" u="none" strike="noStrike" kern="0" cap="none" spc="0" normalizeH="0" baseline="0" noProof="0">
              <a:ln>
                <a:noFill/>
              </a:ln>
              <a:solidFill>
                <a:prstClr val="black"/>
              </a:solidFill>
              <a:effectLst/>
              <a:uLnTx/>
              <a:uFillTx/>
              <a:latin typeface="+mn-lt"/>
              <a:ea typeface="+mn-ea"/>
              <a:cs typeface="+mn-cs"/>
            </a:rPr>
            <a:t>2021</a:t>
          </a:r>
        </a:p>
        <a:p>
          <a:pPr marL="0" marR="0" lvl="0" indent="0" defTabSz="914400" eaLnBrk="1" fontAlgn="auto" latinLnBrk="0" hangingPunct="1">
            <a:lnSpc>
              <a:spcPct val="100000"/>
            </a:lnSpc>
            <a:spcBef>
              <a:spcPts val="0"/>
            </a:spcBef>
            <a:spcAft>
              <a:spcPts val="0"/>
            </a:spcAft>
            <a:buClrTx/>
            <a:buSzTx/>
            <a:buFontTx/>
            <a:buNone/>
            <a:tabLst/>
            <a:defRPr/>
          </a:pPr>
          <a:r>
            <a:rPr kumimoji="0" lang="en-GB" sz="1100" b="1" i="0" u="none" strike="noStrike" kern="0" cap="none" spc="0" normalizeH="0" baseline="0" noProof="0">
              <a:ln>
                <a:noFill/>
              </a:ln>
              <a:solidFill>
                <a:prstClr val="black"/>
              </a:solidFill>
              <a:effectLst/>
              <a:uLnTx/>
              <a:uFillTx/>
              <a:latin typeface="+mn-lt"/>
              <a:ea typeface="+mn-ea"/>
              <a:cs typeface="+mn-cs"/>
            </a:rPr>
            <a:t>File Format: </a:t>
          </a:r>
          <a:r>
            <a:rPr kumimoji="0" lang="en-GB" sz="1100" b="0" i="0" u="none" strike="noStrike" kern="0" cap="none" spc="0" normalizeH="0" baseline="0" noProof="0">
              <a:ln>
                <a:noFill/>
              </a:ln>
              <a:solidFill>
                <a:prstClr val="black"/>
              </a:solidFill>
              <a:effectLst/>
              <a:uLnTx/>
              <a:uFillTx/>
              <a:latin typeface="+mn-lt"/>
              <a:ea typeface="+mn-ea"/>
              <a:cs typeface="+mn-cs"/>
            </a:rPr>
            <a:t>Excel (.xlsx)</a:t>
          </a:r>
        </a:p>
        <a:p>
          <a:pPr marL="0" marR="0" lvl="0" indent="0" defTabSz="914400" eaLnBrk="1" fontAlgn="auto" latinLnBrk="0" hangingPunct="1">
            <a:lnSpc>
              <a:spcPct val="100000"/>
            </a:lnSpc>
            <a:spcBef>
              <a:spcPts val="0"/>
            </a:spcBef>
            <a:spcAft>
              <a:spcPts val="0"/>
            </a:spcAft>
            <a:buClrTx/>
            <a:buSzTx/>
            <a:buFontTx/>
            <a:buNone/>
            <a:tabLst/>
            <a:defRPr/>
          </a:pPr>
          <a:r>
            <a:rPr kumimoji="0" lang="en-GB" sz="1100" b="1" i="0" u="none" strike="noStrike" kern="0" cap="none" spc="0" normalizeH="0" baseline="0" noProof="0">
              <a:ln>
                <a:noFill/>
              </a:ln>
              <a:solidFill>
                <a:prstClr val="black"/>
              </a:solidFill>
              <a:effectLst/>
              <a:uLnTx/>
              <a:uFillTx/>
              <a:latin typeface="+mn-lt"/>
              <a:ea typeface="+mn-ea"/>
              <a:cs typeface="+mn-cs"/>
            </a:rPr>
            <a:t>Scientific Names: </a:t>
          </a:r>
          <a:r>
            <a:rPr kumimoji="0" lang="en-GB" sz="1100" b="0" i="1" u="none" strike="noStrike" kern="0" cap="none" spc="0" normalizeH="0" baseline="0" noProof="0">
              <a:ln>
                <a:noFill/>
              </a:ln>
              <a:solidFill>
                <a:prstClr val="black"/>
              </a:solidFill>
              <a:effectLst/>
              <a:uLnTx/>
              <a:uFillTx/>
              <a:latin typeface="+mn-lt"/>
              <a:ea typeface="+mn-ea"/>
              <a:cs typeface="+mn-cs"/>
            </a:rPr>
            <a:t>Hyalella azteca, Menidia beryllina</a:t>
          </a:r>
          <a:endParaRPr kumimoji="0" lang="en-GB" sz="11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100" b="1" i="0" u="none" strike="noStrike" kern="0" cap="none" spc="0" normalizeH="0" baseline="0" noProof="0">
              <a:ln>
                <a:noFill/>
              </a:ln>
              <a:solidFill>
                <a:prstClr val="black"/>
              </a:solidFill>
              <a:effectLst/>
              <a:uLnTx/>
              <a:uFillTx/>
              <a:latin typeface="+mn-lt"/>
              <a:ea typeface="+mn-ea"/>
              <a:cs typeface="+mn-cs"/>
            </a:rPr>
            <a:t>Geographic Coverage: </a:t>
          </a:r>
          <a:r>
            <a:rPr kumimoji="0" lang="en-GB" sz="1100" b="0" i="0" u="none" strike="noStrike" kern="0" cap="none" spc="0" normalizeH="0" baseline="0" noProof="0">
              <a:ln>
                <a:noFill/>
              </a:ln>
              <a:solidFill>
                <a:prstClr val="black"/>
              </a:solidFill>
              <a:effectLst/>
              <a:uLnTx/>
              <a:uFillTx/>
              <a:latin typeface="+mn-lt"/>
              <a:ea typeface="+mn-ea"/>
              <a:cs typeface="+mn-cs"/>
            </a:rPr>
            <a:t>na (lab study)</a:t>
          </a:r>
        </a:p>
        <a:p>
          <a:pPr marL="0" marR="0" lvl="0" indent="0" defTabSz="914400" eaLnBrk="1" fontAlgn="auto" latinLnBrk="0" hangingPunct="1">
            <a:lnSpc>
              <a:spcPct val="100000"/>
            </a:lnSpc>
            <a:spcBef>
              <a:spcPts val="0"/>
            </a:spcBef>
            <a:spcAft>
              <a:spcPts val="0"/>
            </a:spcAft>
            <a:buClrTx/>
            <a:buSzTx/>
            <a:buFontTx/>
            <a:buNone/>
            <a:tabLst/>
            <a:defRPr/>
          </a:pPr>
          <a:r>
            <a:rPr kumimoji="0" lang="en-GB" sz="1100" b="1" i="0" u="none" strike="noStrike" kern="0" cap="none" spc="0" normalizeH="0" baseline="0" noProof="0">
              <a:ln>
                <a:noFill/>
              </a:ln>
              <a:solidFill>
                <a:prstClr val="black"/>
              </a:solidFill>
              <a:effectLst/>
              <a:uLnTx/>
              <a:uFillTx/>
              <a:latin typeface="+mn-lt"/>
              <a:ea typeface="+mn-ea"/>
              <a:cs typeface="+mn-cs"/>
            </a:rPr>
            <a:t>Related Content: </a:t>
          </a:r>
          <a:r>
            <a:rPr kumimoji="0" lang="en-GB" sz="1100" b="0" i="0" u="none" strike="noStrike" kern="0" cap="none" spc="0" normalizeH="0" baseline="0" noProof="0">
              <a:ln>
                <a:noFill/>
              </a:ln>
              <a:solidFill>
                <a:prstClr val="black"/>
              </a:solidFill>
              <a:effectLst/>
              <a:uLnTx/>
              <a:uFillTx/>
              <a:latin typeface="+mn-lt"/>
              <a:ea typeface="+mn-ea"/>
              <a:cs typeface="+mn-cs"/>
            </a:rPr>
            <a:t>na (manuscript has been submitted containing this data, but not yet published). </a:t>
          </a:r>
          <a:endParaRPr kumimoji="0" lang="en-GB" sz="1100" b="1"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100" b="1"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100" b="1" i="0" u="none" strike="noStrike" kern="0" cap="none" spc="0" normalizeH="0" baseline="0" noProof="0">
              <a:ln>
                <a:noFill/>
              </a:ln>
              <a:solidFill>
                <a:prstClr val="black"/>
              </a:solidFill>
              <a:effectLst/>
              <a:uLnTx/>
              <a:uFillTx/>
              <a:latin typeface="+mn-lt"/>
              <a:ea typeface="+mn-ea"/>
              <a:cs typeface="+mn-cs"/>
            </a:rPr>
            <a:t>Keywords: </a:t>
          </a:r>
          <a:r>
            <a:rPr kumimoji="0" lang="en-GB" sz="1100" b="0" i="0" u="none" strike="noStrike" kern="0" cap="none" spc="0" normalizeH="0" baseline="0" noProof="0">
              <a:ln>
                <a:noFill/>
              </a:ln>
              <a:solidFill>
                <a:prstClr val="black"/>
              </a:solidFill>
              <a:effectLst/>
              <a:uLnTx/>
              <a:uFillTx/>
              <a:latin typeface="+mn-lt"/>
              <a:ea typeface="+mn-ea"/>
              <a:cs typeface="+mn-cs"/>
            </a:rPr>
            <a:t>Chlorpyrifos; Bioaccumulation; Menidia beryllina; Swimming Performance</a:t>
          </a:r>
        </a:p>
        <a:p>
          <a:pPr marL="0" marR="0" lvl="0" indent="0" defTabSz="914400" eaLnBrk="1" fontAlgn="auto" latinLnBrk="0" hangingPunct="1">
            <a:lnSpc>
              <a:spcPct val="100000"/>
            </a:lnSpc>
            <a:spcBef>
              <a:spcPts val="0"/>
            </a:spcBef>
            <a:spcAft>
              <a:spcPts val="0"/>
            </a:spcAft>
            <a:buClrTx/>
            <a:buSzTx/>
            <a:buFontTx/>
            <a:buNone/>
            <a:tabLst/>
            <a:defRPr/>
          </a:pPr>
          <a:r>
            <a:rPr kumimoji="0" lang="en-GB" sz="1100" b="1" i="0" u="none" strike="noStrike" kern="0" cap="none" spc="0" normalizeH="0" baseline="0" noProof="0">
              <a:ln>
                <a:noFill/>
              </a:ln>
              <a:solidFill>
                <a:prstClr val="black"/>
              </a:solidFill>
              <a:effectLst/>
              <a:uLnTx/>
              <a:uFillTx/>
              <a:latin typeface="+mn-lt"/>
              <a:ea typeface="+mn-ea"/>
              <a:cs typeface="+mn-cs"/>
            </a:rPr>
            <a:t>File Name</a:t>
          </a:r>
          <a:r>
            <a:rPr kumimoji="0" lang="en-GB" sz="1100" b="0" i="0" u="none" strike="noStrike" kern="0" cap="none" spc="0" normalizeH="0" baseline="0" noProof="0">
              <a:ln>
                <a:noFill/>
              </a:ln>
              <a:solidFill>
                <a:prstClr val="black"/>
              </a:solidFill>
              <a:effectLst/>
              <a:uLnTx/>
              <a:uFillTx/>
              <a:latin typeface="+mn-lt"/>
              <a:ea typeface="+mn-ea"/>
              <a:cs typeface="+mn-cs"/>
            </a:rPr>
            <a:t>: IS.Chlorpyrifos.Nov.20.Study.ALL.data.NF06.18.2021	</a:t>
          </a:r>
        </a:p>
        <a:p>
          <a:pPr marL="0" marR="0" lvl="0" indent="0"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prstClr val="black"/>
              </a:solidFill>
              <a:effectLst/>
              <a:uLnTx/>
              <a:uFillTx/>
              <a:latin typeface="+mn-lt"/>
              <a:ea typeface="+mn-ea"/>
              <a:cs typeface="+mn-cs"/>
            </a:rPr>
            <a:t>Summary – This excel workbook contains data from a study of trophic transfer of radiolabeled (C-14) chlorpyrifos from organophosphate-resistant </a:t>
          </a:r>
          <a:r>
            <a:rPr kumimoji="0" lang="en-GB" sz="1100" b="0" i="1" u="none" strike="noStrike" kern="0" cap="none" spc="0" normalizeH="0" baseline="0" noProof="0">
              <a:ln>
                <a:noFill/>
              </a:ln>
              <a:solidFill>
                <a:prstClr val="black"/>
              </a:solidFill>
              <a:effectLst/>
              <a:uLnTx/>
              <a:uFillTx/>
              <a:latin typeface="+mn-lt"/>
              <a:ea typeface="+mn-ea"/>
              <a:cs typeface="+mn-cs"/>
            </a:rPr>
            <a:t>Hyalella azteca </a:t>
          </a:r>
          <a:r>
            <a:rPr kumimoji="0" lang="en-GB" sz="1100" b="0" i="0" u="none" strike="noStrike" kern="0" cap="none" spc="0" normalizeH="0" baseline="0" noProof="0">
              <a:ln>
                <a:noFill/>
              </a:ln>
              <a:solidFill>
                <a:prstClr val="black"/>
              </a:solidFill>
              <a:effectLst/>
              <a:uLnTx/>
              <a:uFillTx/>
              <a:latin typeface="+mn-lt"/>
              <a:ea typeface="+mn-ea"/>
              <a:cs typeface="+mn-cs"/>
            </a:rPr>
            <a:t>to a known predator, the Inland silverside </a:t>
          </a:r>
          <a:r>
            <a:rPr kumimoji="0" lang="en-GB" sz="1100" b="0" i="1" u="none" strike="noStrike" kern="0" cap="none" spc="0" normalizeH="0" baseline="0" noProof="0">
              <a:ln>
                <a:noFill/>
              </a:ln>
              <a:solidFill>
                <a:prstClr val="black"/>
              </a:solidFill>
              <a:effectLst/>
              <a:uLnTx/>
              <a:uFillTx/>
              <a:latin typeface="+mn-lt"/>
              <a:ea typeface="+mn-ea"/>
              <a:cs typeface="+mn-cs"/>
            </a:rPr>
            <a:t>Menidia beryllina</a:t>
          </a:r>
          <a:r>
            <a:rPr kumimoji="0" lang="en-GB" sz="1100" b="0" i="0" u="none" strike="noStrike" kern="0" cap="none" spc="0" normalizeH="0" baseline="0" noProof="0">
              <a:ln>
                <a:noFill/>
              </a:ln>
              <a:solidFill>
                <a:prstClr val="black"/>
              </a:solidFill>
              <a:effectLst/>
              <a:uLnTx/>
              <a:uFillTx/>
              <a:latin typeface="+mn-lt"/>
              <a:ea typeface="+mn-ea"/>
              <a:cs typeface="+mn-cs"/>
            </a:rPr>
            <a:t>. Fish were fed 15 dosed (~ 1 ng/animal) or control </a:t>
          </a:r>
          <a:r>
            <a:rPr kumimoji="0" lang="en-GB" sz="1100" b="0" i="1" u="none" strike="noStrike" kern="0" cap="none" spc="0" normalizeH="0" baseline="0" noProof="0">
              <a:ln>
                <a:noFill/>
              </a:ln>
              <a:solidFill>
                <a:prstClr val="black"/>
              </a:solidFill>
              <a:effectLst/>
              <a:uLnTx/>
              <a:uFillTx/>
              <a:latin typeface="+mn-lt"/>
              <a:ea typeface="+mn-ea"/>
              <a:cs typeface="+mn-cs"/>
            </a:rPr>
            <a:t>H. azteca</a:t>
          </a:r>
          <a:r>
            <a:rPr kumimoji="0" lang="en-GB" sz="1100" b="0" i="0" u="none" strike="noStrike" kern="0" cap="none" spc="0" normalizeH="0" baseline="0" noProof="0">
              <a:ln>
                <a:noFill/>
              </a:ln>
              <a:solidFill>
                <a:prstClr val="black"/>
              </a:solidFill>
              <a:effectLst/>
              <a:uLnTx/>
              <a:uFillTx/>
              <a:latin typeface="+mn-lt"/>
              <a:ea typeface="+mn-ea"/>
              <a:cs typeface="+mn-cs"/>
            </a:rPr>
            <a:t> for 7 days at two temperatures, 18 and 23°C, to simulate changes anticipated under global climate change (GCC). Following feeding, fish were analyzed for critical swimming speed (Ucrit) and brain acetylcholinesterase (AChE) activity. Total chlorpyrifos concentrations, as well as percent parent compound as a a measure of biotransformation, were measured in both </a:t>
          </a:r>
          <a:r>
            <a:rPr kumimoji="0" lang="en-GB" sz="1100" b="0" i="1" u="none" strike="noStrike" kern="0" cap="none" spc="0" normalizeH="0" baseline="0" noProof="0">
              <a:ln>
                <a:noFill/>
              </a:ln>
              <a:solidFill>
                <a:prstClr val="black"/>
              </a:solidFill>
              <a:effectLst/>
              <a:uLnTx/>
              <a:uFillTx/>
              <a:latin typeface="+mn-lt"/>
              <a:ea typeface="+mn-ea"/>
              <a:cs typeface="+mn-cs"/>
            </a:rPr>
            <a:t>H. azteca </a:t>
          </a:r>
          <a:r>
            <a:rPr kumimoji="0" lang="en-GB" sz="1100" b="0" i="0" u="none" strike="noStrike" kern="0" cap="none" spc="0" normalizeH="0" baseline="0" noProof="0">
              <a:ln>
                <a:noFill/>
              </a:ln>
              <a:solidFill>
                <a:prstClr val="black"/>
              </a:solidFill>
              <a:effectLst/>
              <a:uLnTx/>
              <a:uFillTx/>
              <a:latin typeface="+mn-lt"/>
              <a:ea typeface="+mn-ea"/>
              <a:cs typeface="+mn-cs"/>
            </a:rPr>
            <a:t>and </a:t>
          </a:r>
          <a:r>
            <a:rPr kumimoji="0" lang="en-GB" sz="1100" b="0" i="1" u="none" strike="noStrike" kern="0" cap="none" spc="0" normalizeH="0" baseline="0" noProof="0">
              <a:ln>
                <a:noFill/>
              </a:ln>
              <a:solidFill>
                <a:prstClr val="black"/>
              </a:solidFill>
              <a:effectLst/>
              <a:uLnTx/>
              <a:uFillTx/>
              <a:latin typeface="+mn-lt"/>
              <a:ea typeface="+mn-ea"/>
              <a:cs typeface="+mn-cs"/>
            </a:rPr>
            <a:t>M. beryllina</a:t>
          </a:r>
          <a:r>
            <a:rPr kumimoji="0" lang="en-GB" sz="1100" b="0" i="0" u="none" strike="noStrike" kern="0" cap="none" spc="0" normalizeH="0" baseline="0" noProof="0">
              <a:ln>
                <a:noFill/>
              </a:ln>
              <a:solidFill>
                <a:prstClr val="black"/>
              </a:solidFill>
              <a:effectLst/>
              <a:uLnTx/>
              <a:uFillTx/>
              <a:latin typeface="+mn-lt"/>
              <a:ea typeface="+mn-ea"/>
              <a:cs typeface="+mn-cs"/>
            </a:rPr>
            <a:t>. </a:t>
          </a:r>
        </a:p>
        <a:p>
          <a:pPr marL="0" marR="0" lvl="0" indent="0" defTabSz="914400" eaLnBrk="1" fontAlgn="auto" latinLnBrk="0" hangingPunct="1">
            <a:lnSpc>
              <a:spcPct val="100000"/>
            </a:lnSpc>
            <a:spcBef>
              <a:spcPts val="0"/>
            </a:spcBef>
            <a:spcAft>
              <a:spcPts val="0"/>
            </a:spcAft>
            <a:buClrTx/>
            <a:buSzTx/>
            <a:buFontTx/>
            <a:buNone/>
            <a:tabLst/>
            <a:defRPr/>
          </a:pPr>
          <a:r>
            <a:rPr kumimoji="0" lang="en-GB" sz="1100" b="1" i="0" u="none" strike="noStrike" kern="0" cap="none" spc="0" normalizeH="0" baseline="0" noProof="0">
              <a:ln>
                <a:noFill/>
              </a:ln>
              <a:solidFill>
                <a:prstClr val="black"/>
              </a:solidFill>
              <a:effectLst/>
              <a:uLnTx/>
              <a:uFillTx/>
              <a:latin typeface="+mn-lt"/>
              <a:ea typeface="+mn-ea"/>
              <a:cs typeface="+mn-cs"/>
            </a:rPr>
            <a:t>Sheet Name: Total Chlorpyrifos - H. azteca</a:t>
          </a:r>
          <a:endParaRPr kumimoji="0" lang="en-GB" sz="11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prstClr val="black"/>
              </a:solidFill>
              <a:effectLst/>
              <a:uLnTx/>
              <a:uFillTx/>
              <a:latin typeface="+mn-lt"/>
              <a:ea typeface="+mn-ea"/>
              <a:cs typeface="+mn-cs"/>
            </a:rPr>
            <a:t>This sheet contains a summary of the total amount of radioactivity in </a:t>
          </a:r>
          <a:r>
            <a:rPr kumimoji="0" lang="en-GB" sz="1100" b="0" i="1" u="none" strike="noStrike" kern="0" cap="none" spc="0" normalizeH="0" baseline="0" noProof="0">
              <a:ln>
                <a:noFill/>
              </a:ln>
              <a:solidFill>
                <a:prstClr val="black"/>
              </a:solidFill>
              <a:effectLst/>
              <a:uLnTx/>
              <a:uFillTx/>
              <a:latin typeface="+mn-lt"/>
              <a:ea typeface="+mn-ea"/>
              <a:cs typeface="+mn-cs"/>
            </a:rPr>
            <a:t>H. azteca </a:t>
          </a:r>
          <a:r>
            <a:rPr kumimoji="0" lang="en-GB" sz="1100" b="0" i="0" u="none" strike="noStrike" kern="0" cap="none" spc="0" normalizeH="0" baseline="0" noProof="0">
              <a:ln>
                <a:noFill/>
              </a:ln>
              <a:solidFill>
                <a:prstClr val="black"/>
              </a:solidFill>
              <a:effectLst/>
              <a:uLnTx/>
              <a:uFillTx/>
              <a:latin typeface="+mn-lt"/>
              <a:ea typeface="+mn-ea"/>
              <a:cs typeface="+mn-cs"/>
            </a:rPr>
            <a:t>used for feeding to </a:t>
          </a:r>
          <a:r>
            <a:rPr kumimoji="0" lang="en-GB" sz="1100" b="0" i="1" u="none" strike="noStrike" kern="0" cap="none" spc="0" normalizeH="0" baseline="0" noProof="0">
              <a:ln>
                <a:noFill/>
              </a:ln>
              <a:solidFill>
                <a:prstClr val="black"/>
              </a:solidFill>
              <a:effectLst/>
              <a:uLnTx/>
              <a:uFillTx/>
              <a:latin typeface="+mn-lt"/>
              <a:ea typeface="+mn-ea"/>
              <a:cs typeface="+mn-cs"/>
            </a:rPr>
            <a:t>M. beryllina </a:t>
          </a:r>
          <a:r>
            <a:rPr kumimoji="0" lang="en-GB" sz="1100" b="0" i="0" u="none" strike="noStrike" kern="0" cap="none" spc="0" normalizeH="0" baseline="0" noProof="0">
              <a:ln>
                <a:noFill/>
              </a:ln>
              <a:solidFill>
                <a:prstClr val="black"/>
              </a:solidFill>
              <a:effectLst/>
              <a:uLnTx/>
              <a:uFillTx/>
              <a:latin typeface="+mn-lt"/>
              <a:ea typeface="+mn-ea"/>
              <a:cs typeface="+mn-cs"/>
            </a:rPr>
            <a:t>in the present study. Three individual dosing batches of </a:t>
          </a:r>
          <a:r>
            <a:rPr kumimoji="0" lang="en-GB" sz="1100" b="0" i="1" u="none" strike="noStrike" kern="0" cap="none" spc="0" normalizeH="0" baseline="0" noProof="0">
              <a:ln>
                <a:noFill/>
              </a:ln>
              <a:solidFill>
                <a:prstClr val="black"/>
              </a:solidFill>
              <a:effectLst/>
              <a:uLnTx/>
              <a:uFillTx/>
              <a:latin typeface="+mn-lt"/>
              <a:ea typeface="+mn-ea"/>
              <a:cs typeface="+mn-cs"/>
            </a:rPr>
            <a:t>H. azteca </a:t>
          </a:r>
          <a:r>
            <a:rPr kumimoji="0" lang="en-GB" sz="1100" b="0" i="0" u="none" strike="noStrike" kern="0" cap="none" spc="0" normalizeH="0" baseline="0" noProof="0">
              <a:ln>
                <a:noFill/>
              </a:ln>
              <a:solidFill>
                <a:prstClr val="black"/>
              </a:solidFill>
              <a:effectLst/>
              <a:uLnTx/>
              <a:uFillTx/>
              <a:latin typeface="+mn-lt"/>
              <a:ea typeface="+mn-ea"/>
              <a:cs typeface="+mn-cs"/>
            </a:rPr>
            <a:t>were conducted - the vial number prefix (e.g. 917, 924 and 1001 indicate samples from each of the three batches. Methods are described within the sheet.  </a:t>
          </a:r>
        </a:p>
        <a:p>
          <a:pPr marL="0" marR="0" lvl="0" indent="0" defTabSz="914400" eaLnBrk="1" fontAlgn="auto" latinLnBrk="0" hangingPunct="1">
            <a:lnSpc>
              <a:spcPct val="100000"/>
            </a:lnSpc>
            <a:spcBef>
              <a:spcPts val="0"/>
            </a:spcBef>
            <a:spcAft>
              <a:spcPts val="0"/>
            </a:spcAft>
            <a:buClrTx/>
            <a:buSzTx/>
            <a:buFontTx/>
            <a:buNone/>
            <a:tabLst/>
            <a:defRPr/>
          </a:pPr>
          <a:r>
            <a:rPr kumimoji="0" lang="en-GB" sz="1100" b="1" i="0" u="none" strike="noStrike" kern="0" cap="none" spc="0" normalizeH="0" baseline="0" noProof="0">
              <a:ln>
                <a:noFill/>
              </a:ln>
              <a:solidFill>
                <a:prstClr val="black"/>
              </a:solidFill>
              <a:effectLst/>
              <a:uLnTx/>
              <a:uFillTx/>
              <a:latin typeface="+mn-lt"/>
              <a:ea typeface="+mn-ea"/>
              <a:cs typeface="+mn-cs"/>
            </a:rPr>
            <a:t>Sheet Name: Metabolites - H. azteca </a:t>
          </a:r>
          <a:endParaRPr kumimoji="0" lang="en-GB" sz="11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prstClr val="black"/>
              </a:solidFill>
              <a:effectLst/>
              <a:uLnTx/>
              <a:uFillTx/>
              <a:latin typeface="+mn-lt"/>
              <a:ea typeface="+mn-ea"/>
              <a:cs typeface="+mn-cs"/>
            </a:rPr>
            <a:t>This sheet contains analysis of the % parent (listed as 'Fraction 4') and % biotransformation products (with Fraction 2 being TCP) for each of the </a:t>
          </a:r>
          <a:r>
            <a:rPr kumimoji="0" lang="en-GB" sz="1100" b="0" i="1" u="none" strike="noStrike" kern="0" cap="none" spc="0" normalizeH="0" baseline="0" noProof="0">
              <a:ln>
                <a:noFill/>
              </a:ln>
              <a:solidFill>
                <a:prstClr val="black"/>
              </a:solidFill>
              <a:effectLst/>
              <a:uLnTx/>
              <a:uFillTx/>
              <a:latin typeface="+mn-lt"/>
              <a:ea typeface="+mn-ea"/>
              <a:cs typeface="+mn-cs"/>
            </a:rPr>
            <a:t>H. azteca </a:t>
          </a:r>
          <a:r>
            <a:rPr kumimoji="0" lang="en-GB" sz="1100" b="0" i="0" u="none" strike="noStrike" kern="0" cap="none" spc="0" normalizeH="0" baseline="0" noProof="0">
              <a:ln>
                <a:noFill/>
              </a:ln>
              <a:solidFill>
                <a:prstClr val="black"/>
              </a:solidFill>
              <a:effectLst/>
              <a:uLnTx/>
              <a:uFillTx/>
              <a:latin typeface="+mn-lt"/>
              <a:ea typeface="+mn-ea"/>
              <a:cs typeface="+mn-cs"/>
            </a:rPr>
            <a:t>batches used for feeding to </a:t>
          </a:r>
          <a:r>
            <a:rPr kumimoji="0" lang="en-GB" sz="1100" b="0" i="1" u="none" strike="noStrike" kern="0" cap="none" spc="0" normalizeH="0" baseline="0" noProof="0">
              <a:ln>
                <a:noFill/>
              </a:ln>
              <a:solidFill>
                <a:prstClr val="black"/>
              </a:solidFill>
              <a:effectLst/>
              <a:uLnTx/>
              <a:uFillTx/>
              <a:latin typeface="+mn-lt"/>
              <a:ea typeface="+mn-ea"/>
              <a:cs typeface="+mn-cs"/>
            </a:rPr>
            <a:t>M. beryllina</a:t>
          </a:r>
          <a:r>
            <a:rPr kumimoji="0" lang="en-GB" sz="1100" b="0" i="0" u="none" strike="noStrike" kern="0" cap="none" spc="0" normalizeH="0" baseline="0" noProof="0">
              <a:ln>
                <a:noFill/>
              </a:ln>
              <a:solidFill>
                <a:prstClr val="black"/>
              </a:solidFill>
              <a:effectLst/>
              <a:uLnTx/>
              <a:uFillTx/>
              <a:latin typeface="+mn-lt"/>
              <a:ea typeface="+mn-ea"/>
              <a:cs typeface="+mn-cs"/>
            </a:rPr>
            <a:t>. Methods are described within the sheet. </a:t>
          </a:r>
        </a:p>
        <a:p>
          <a:pPr marL="0" marR="0" lvl="0" indent="0" defTabSz="914400" eaLnBrk="1" fontAlgn="auto" latinLnBrk="0" hangingPunct="1">
            <a:lnSpc>
              <a:spcPct val="100000"/>
            </a:lnSpc>
            <a:spcBef>
              <a:spcPts val="0"/>
            </a:spcBef>
            <a:spcAft>
              <a:spcPts val="0"/>
            </a:spcAft>
            <a:buClrTx/>
            <a:buSzTx/>
            <a:buFontTx/>
            <a:buNone/>
            <a:tabLst/>
            <a:defRPr/>
          </a:pPr>
          <a:r>
            <a:rPr kumimoji="0" lang="en-GB" sz="1100" b="1" i="0" u="none" strike="noStrike" kern="0" cap="none" spc="0" normalizeH="0" baseline="0" noProof="0">
              <a:ln>
                <a:noFill/>
              </a:ln>
              <a:solidFill>
                <a:prstClr val="black"/>
              </a:solidFill>
              <a:effectLst/>
              <a:uLnTx/>
              <a:uFillTx/>
              <a:latin typeface="+mn-lt"/>
              <a:ea typeface="+mn-ea"/>
              <a:cs typeface="+mn-cs"/>
            </a:rPr>
            <a:t>Sheet Name: Total Chlorpyrifos - Silverside</a:t>
          </a:r>
          <a:endParaRPr kumimoji="0" lang="en-GB" sz="11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prstClr val="black"/>
              </a:solidFill>
              <a:effectLst/>
              <a:uLnTx/>
              <a:uFillTx/>
              <a:latin typeface="+mn-lt"/>
              <a:ea typeface="+mn-ea"/>
              <a:cs typeface="+mn-cs"/>
            </a:rPr>
            <a:t>This sheet contains the total amounts of </a:t>
          </a:r>
          <a:r>
            <a:rPr kumimoji="0" lang="en-GB" sz="1100" b="0" i="0" u="none" strike="noStrike" kern="0" cap="none" spc="0" normalizeH="0" baseline="30000" noProof="0">
              <a:ln>
                <a:noFill/>
              </a:ln>
              <a:solidFill>
                <a:prstClr val="black"/>
              </a:solidFill>
              <a:effectLst/>
              <a:uLnTx/>
              <a:uFillTx/>
              <a:latin typeface="+mn-lt"/>
              <a:ea typeface="+mn-ea"/>
              <a:cs typeface="+mn-cs"/>
            </a:rPr>
            <a:t>14</a:t>
          </a:r>
          <a:r>
            <a:rPr kumimoji="0" lang="en-GB" sz="1100" b="0" i="0" u="none" strike="noStrike" kern="0" cap="none" spc="0" normalizeH="0" baseline="0" noProof="0">
              <a:ln>
                <a:noFill/>
              </a:ln>
              <a:solidFill>
                <a:prstClr val="black"/>
              </a:solidFill>
              <a:effectLst/>
              <a:uLnTx/>
              <a:uFillTx/>
              <a:latin typeface="+mn-lt"/>
              <a:ea typeface="+mn-ea"/>
              <a:cs typeface="+mn-cs"/>
            </a:rPr>
            <a:t>C chlorpyrifos in all </a:t>
          </a:r>
          <a:r>
            <a:rPr kumimoji="0" lang="en-GB" sz="1100" b="0" i="1" u="none" strike="noStrike" kern="0" cap="none" spc="0" normalizeH="0" baseline="0" noProof="0">
              <a:ln>
                <a:noFill/>
              </a:ln>
              <a:solidFill>
                <a:prstClr val="black"/>
              </a:solidFill>
              <a:effectLst/>
              <a:uLnTx/>
              <a:uFillTx/>
              <a:latin typeface="+mn-lt"/>
              <a:ea typeface="+mn-ea"/>
              <a:cs typeface="+mn-cs"/>
            </a:rPr>
            <a:t>M. beryllina </a:t>
          </a:r>
          <a:r>
            <a:rPr kumimoji="0" lang="en-GB" sz="1100" b="0" i="0" u="none" strike="noStrike" kern="0" cap="none" spc="0" normalizeH="0" baseline="0" noProof="0">
              <a:ln>
                <a:noFill/>
              </a:ln>
              <a:solidFill>
                <a:prstClr val="black"/>
              </a:solidFill>
              <a:effectLst/>
              <a:uLnTx/>
              <a:uFillTx/>
              <a:latin typeface="+mn-lt"/>
              <a:ea typeface="+mn-ea"/>
              <a:cs typeface="+mn-cs"/>
            </a:rPr>
            <a:t>fed dosed </a:t>
          </a:r>
          <a:r>
            <a:rPr kumimoji="0" lang="en-GB" sz="1100" b="0" i="1" u="none" strike="noStrike" kern="0" cap="none" spc="0" normalizeH="0" baseline="0" noProof="0">
              <a:ln>
                <a:noFill/>
              </a:ln>
              <a:solidFill>
                <a:prstClr val="black"/>
              </a:solidFill>
              <a:effectLst/>
              <a:uLnTx/>
              <a:uFillTx/>
              <a:latin typeface="+mn-lt"/>
              <a:ea typeface="+mn-ea"/>
              <a:cs typeface="+mn-cs"/>
            </a:rPr>
            <a:t>H. azteca </a:t>
          </a:r>
          <a:r>
            <a:rPr kumimoji="0" lang="en-GB" sz="1100" b="0" i="0" u="none" strike="noStrike" kern="0" cap="none" spc="0" normalizeH="0" baseline="0" noProof="0">
              <a:ln>
                <a:noFill/>
              </a:ln>
              <a:solidFill>
                <a:prstClr val="black"/>
              </a:solidFill>
              <a:effectLst/>
              <a:uLnTx/>
              <a:uFillTx/>
              <a:latin typeface="+mn-lt"/>
              <a:ea typeface="+mn-ea"/>
              <a:cs typeface="+mn-cs"/>
            </a:rPr>
            <a:t>at both 18 and 23</a:t>
          </a:r>
          <a:r>
            <a:rPr lang="en-GB" sz="1100" b="0" i="0" baseline="0">
              <a:solidFill>
                <a:schemeClr val="dk1"/>
              </a:solidFill>
              <a:effectLst/>
              <a:latin typeface="+mn-lt"/>
              <a:ea typeface="+mn-ea"/>
              <a:cs typeface="+mn-cs"/>
            </a:rPr>
            <a:t>°C. Control sample data is also presented in this sheet. All samples were freeze-dried, homogenized, and ~ 0.1g added to a pre-weighed scint vial to obtain an exact weight. After addition of 5 mL scintillation cocktail and dark acclimation for 24 h, samples were analyzed via liquid scintillation counting. Lipid-normalized data is also shown. </a:t>
          </a:r>
          <a:endParaRPr kumimoji="0" lang="en-GB" sz="11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100" b="1" i="0" u="none" strike="noStrike" kern="0" cap="none" spc="0" normalizeH="0" baseline="0" noProof="0">
              <a:ln>
                <a:noFill/>
              </a:ln>
              <a:solidFill>
                <a:prstClr val="black"/>
              </a:solidFill>
              <a:effectLst/>
              <a:uLnTx/>
              <a:uFillTx/>
              <a:latin typeface="+mn-lt"/>
              <a:ea typeface="+mn-ea"/>
              <a:cs typeface="+mn-cs"/>
            </a:rPr>
            <a:t>Sheet Name: Metabolites - Silverside</a:t>
          </a:r>
          <a:endParaRPr kumimoji="0" lang="en-GB" sz="1100" b="0" i="0" u="none" strike="noStrike" kern="0" cap="none" spc="0" normalizeH="0" baseline="0" noProof="0">
            <a:ln>
              <a:noFill/>
            </a:ln>
            <a:solidFill>
              <a:prstClr val="black"/>
            </a:solidFill>
            <a:effectLst/>
            <a:uLnTx/>
            <a:uFillTx/>
            <a:latin typeface="+mn-lt"/>
            <a:ea typeface="+mn-ea"/>
            <a:cs typeface="+mn-cs"/>
          </a:endParaRPr>
        </a:p>
        <a:p>
          <a:pPr eaLnBrk="1" fontAlgn="auto" latinLnBrk="0" hangingPunct="1"/>
          <a:r>
            <a:rPr lang="en-GB" sz="1100" b="0" i="0" baseline="0">
              <a:solidFill>
                <a:schemeClr val="dk1"/>
              </a:solidFill>
              <a:effectLst/>
              <a:latin typeface="+mn-lt"/>
              <a:ea typeface="+mn-ea"/>
              <a:cs typeface="+mn-cs"/>
            </a:rPr>
            <a:t>This sheet contains analysis of the % parent (listed as 'Fraction 4') and % biotransformation products (with Fraction 2 being TCP) for each of the  </a:t>
          </a:r>
          <a:r>
            <a:rPr lang="en-GB" sz="1100" b="0" i="1" baseline="0">
              <a:solidFill>
                <a:schemeClr val="dk1"/>
              </a:solidFill>
              <a:effectLst/>
              <a:latin typeface="+mn-lt"/>
              <a:ea typeface="+mn-ea"/>
              <a:cs typeface="+mn-cs"/>
            </a:rPr>
            <a:t>M. beryllina </a:t>
          </a:r>
          <a:r>
            <a:rPr lang="en-GB" sz="1100" b="0" i="0" baseline="0">
              <a:solidFill>
                <a:schemeClr val="dk1"/>
              </a:solidFill>
              <a:effectLst/>
              <a:latin typeface="+mn-lt"/>
              <a:ea typeface="+mn-ea"/>
              <a:cs typeface="+mn-cs"/>
            </a:rPr>
            <a:t>treatments. Methods are described within the sheet. </a:t>
          </a:r>
          <a:endParaRPr lang="en-US">
            <a:effectLst/>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100" b="1" i="0" u="none" strike="noStrike" kern="0" cap="none" spc="0" normalizeH="0" baseline="0" noProof="0">
              <a:ln>
                <a:noFill/>
              </a:ln>
              <a:solidFill>
                <a:prstClr val="black"/>
              </a:solidFill>
              <a:effectLst/>
              <a:uLnTx/>
              <a:uFillTx/>
              <a:latin typeface="+mn-lt"/>
              <a:ea typeface="+mn-ea"/>
              <a:cs typeface="+mn-cs"/>
            </a:rPr>
            <a:t>Sheet Name: AChE Asays</a:t>
          </a:r>
        </a:p>
        <a:p>
          <a:pPr marL="0" marR="0" lvl="0" indent="0"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prstClr val="black"/>
              </a:solidFill>
              <a:effectLst/>
              <a:uLnTx/>
              <a:uFillTx/>
              <a:latin typeface="+mn-lt"/>
              <a:ea typeface="+mn-ea"/>
              <a:cs typeface="+mn-cs"/>
            </a:rPr>
            <a:t>This sheet contains data from acetylcholinesterase (AChE) assays performed on all </a:t>
          </a:r>
          <a:r>
            <a:rPr kumimoji="0" lang="en-GB" sz="1100" b="0" i="1" u="none" strike="noStrike" kern="0" cap="none" spc="0" normalizeH="0" baseline="0" noProof="0">
              <a:ln>
                <a:noFill/>
              </a:ln>
              <a:solidFill>
                <a:prstClr val="black"/>
              </a:solidFill>
              <a:effectLst/>
              <a:uLnTx/>
              <a:uFillTx/>
              <a:latin typeface="+mn-lt"/>
              <a:ea typeface="+mn-ea"/>
              <a:cs typeface="+mn-cs"/>
            </a:rPr>
            <a:t>M. beryllina </a:t>
          </a:r>
          <a:r>
            <a:rPr kumimoji="0" lang="en-GB" sz="1100" b="0" i="0" u="none" strike="noStrike" kern="0" cap="none" spc="0" normalizeH="0" baseline="0" noProof="0">
              <a:ln>
                <a:noFill/>
              </a:ln>
              <a:solidFill>
                <a:prstClr val="black"/>
              </a:solidFill>
              <a:effectLst/>
              <a:uLnTx/>
              <a:uFillTx/>
              <a:latin typeface="+mn-lt"/>
              <a:ea typeface="+mn-ea"/>
              <a:cs typeface="+mn-cs"/>
            </a:rPr>
            <a:t>used for this experiment. Results are presented in mU/mL. </a:t>
          </a:r>
        </a:p>
        <a:p>
          <a:pPr marL="0" marR="0" lvl="0" indent="0" defTabSz="914400" eaLnBrk="1" fontAlgn="auto" latinLnBrk="0" hangingPunct="1">
            <a:lnSpc>
              <a:spcPct val="100000"/>
            </a:lnSpc>
            <a:spcBef>
              <a:spcPts val="0"/>
            </a:spcBef>
            <a:spcAft>
              <a:spcPts val="0"/>
            </a:spcAft>
            <a:buClrTx/>
            <a:buSzTx/>
            <a:buFontTx/>
            <a:buNone/>
            <a:tabLst/>
            <a:defRPr/>
          </a:pPr>
          <a:r>
            <a:rPr kumimoji="0" lang="en-GB" sz="1100" b="1" i="0" u="none" strike="noStrike" kern="0" cap="none" spc="0" normalizeH="0" baseline="0" noProof="0">
              <a:ln>
                <a:noFill/>
              </a:ln>
              <a:solidFill>
                <a:prstClr val="black"/>
              </a:solidFill>
              <a:effectLst/>
              <a:uLnTx/>
              <a:uFillTx/>
              <a:latin typeface="+mn-lt"/>
              <a:ea typeface="+mn-ea"/>
              <a:cs typeface="+mn-cs"/>
            </a:rPr>
            <a:t>Sheet Name: Swim Performance - Silverside: </a:t>
          </a:r>
        </a:p>
        <a:p>
          <a:pPr marL="0" marR="0" lvl="0" indent="0"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prstClr val="black"/>
              </a:solidFill>
              <a:effectLst/>
              <a:uLnTx/>
              <a:uFillTx/>
              <a:latin typeface="+mn-lt"/>
              <a:ea typeface="+mn-ea"/>
              <a:cs typeface="+mn-cs"/>
            </a:rPr>
            <a:t>This sheet contains data from swim performance (ramp-Ucrit) assays of all </a:t>
          </a:r>
          <a:r>
            <a:rPr kumimoji="0" lang="en-GB" sz="1100" b="0" i="1" u="none" strike="noStrike" kern="0" cap="none" spc="0" normalizeH="0" baseline="0" noProof="0">
              <a:ln>
                <a:noFill/>
              </a:ln>
              <a:solidFill>
                <a:prstClr val="black"/>
              </a:solidFill>
              <a:effectLst/>
              <a:uLnTx/>
              <a:uFillTx/>
              <a:latin typeface="+mn-lt"/>
              <a:ea typeface="+mn-ea"/>
              <a:cs typeface="+mn-cs"/>
            </a:rPr>
            <a:t>M. beryllina </a:t>
          </a:r>
          <a:r>
            <a:rPr kumimoji="0" lang="en-GB" sz="1100" b="0" i="0" u="none" strike="noStrike" kern="0" cap="none" spc="0" normalizeH="0" baseline="0" noProof="0">
              <a:ln>
                <a:noFill/>
              </a:ln>
              <a:solidFill>
                <a:prstClr val="black"/>
              </a:solidFill>
              <a:effectLst/>
              <a:uLnTx/>
              <a:uFillTx/>
              <a:latin typeface="+mn-lt"/>
              <a:ea typeface="+mn-ea"/>
              <a:cs typeface="+mn-cs"/>
            </a:rPr>
            <a:t>used for the test.  Two fish (indicated by the same start time) were ran for swim performance analysis simultaneously.</a:t>
          </a:r>
        </a:p>
        <a:p>
          <a:pPr marL="0" marR="0" lvl="0" indent="0" defTabSz="914400" eaLnBrk="1" fontAlgn="auto" latinLnBrk="0" hangingPunct="1">
            <a:lnSpc>
              <a:spcPct val="100000"/>
            </a:lnSpc>
            <a:spcBef>
              <a:spcPts val="0"/>
            </a:spcBef>
            <a:spcAft>
              <a:spcPts val="0"/>
            </a:spcAft>
            <a:buClrTx/>
            <a:buSzTx/>
            <a:buFontTx/>
            <a:buNone/>
            <a:tabLst/>
            <a:defRPr/>
          </a:pPr>
          <a:r>
            <a:rPr lang="en-GB" sz="1100" b="1" i="0" baseline="0">
              <a:solidFill>
                <a:schemeClr val="dk1"/>
              </a:solidFill>
              <a:effectLst/>
              <a:latin typeface="+mn-lt"/>
              <a:ea typeface="+mn-ea"/>
              <a:cs typeface="+mn-cs"/>
            </a:rPr>
            <a:t>Sheet Name: </a:t>
          </a:r>
          <a:r>
            <a:rPr lang="en-US" sz="1100" b="1" i="0" baseline="0">
              <a:solidFill>
                <a:schemeClr val="dk1"/>
              </a:solidFill>
              <a:effectLst/>
              <a:latin typeface="+mn-lt"/>
              <a:ea typeface="+mn-ea"/>
              <a:cs typeface="+mn-cs"/>
            </a:rPr>
            <a:t>Silverside Lipids</a:t>
          </a:r>
        </a:p>
        <a:p>
          <a:pPr marL="0" marR="0" lvl="0" indent="0" defTabSz="914400" eaLnBrk="1" fontAlgn="auto" latinLnBrk="0" hangingPunct="1">
            <a:lnSpc>
              <a:spcPct val="100000"/>
            </a:lnSpc>
            <a:spcBef>
              <a:spcPts val="0"/>
            </a:spcBef>
            <a:spcAft>
              <a:spcPts val="0"/>
            </a:spcAft>
            <a:buClrTx/>
            <a:buSzTx/>
            <a:buFontTx/>
            <a:buNone/>
            <a:tabLst/>
            <a:defRPr/>
          </a:pPr>
          <a:r>
            <a:rPr lang="en-US" sz="1100" b="0" i="0" baseline="0">
              <a:solidFill>
                <a:schemeClr val="dk1"/>
              </a:solidFill>
              <a:effectLst/>
              <a:latin typeface="+mn-lt"/>
              <a:ea typeface="+mn-ea"/>
              <a:cs typeface="+mn-cs"/>
            </a:rPr>
            <a:t>This sheet contains data for colorimetric lipid analysis of all </a:t>
          </a:r>
          <a:r>
            <a:rPr lang="en-US" sz="1100" b="0" i="1" baseline="0">
              <a:solidFill>
                <a:schemeClr val="dk1"/>
              </a:solidFill>
              <a:effectLst/>
              <a:latin typeface="+mn-lt"/>
              <a:ea typeface="+mn-ea"/>
              <a:cs typeface="+mn-cs"/>
            </a:rPr>
            <a:t>M. beryllina </a:t>
          </a:r>
          <a:r>
            <a:rPr lang="en-US" sz="1100" b="0" i="0" baseline="0">
              <a:solidFill>
                <a:schemeClr val="dk1"/>
              </a:solidFill>
              <a:effectLst/>
              <a:latin typeface="+mn-lt"/>
              <a:ea typeface="+mn-ea"/>
              <a:cs typeface="+mn-cs"/>
            </a:rPr>
            <a:t>used for the test. </a:t>
          </a:r>
          <a:endParaRPr kumimoji="0" lang="en-GB" sz="11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100" b="1" i="0" u="none" strike="noStrike" kern="0" cap="none" spc="0" normalizeH="0" baseline="0" noProof="0">
              <a:ln>
                <a:noFill/>
              </a:ln>
              <a:solidFill>
                <a:prstClr val="black"/>
              </a:solidFill>
              <a:effectLst/>
              <a:uLnTx/>
              <a:uFillTx/>
              <a:latin typeface="+mn-lt"/>
              <a:ea typeface="+mn-ea"/>
              <a:cs typeface="+mn-cs"/>
            </a:rPr>
            <a:t>Sheet Name: Water Samples - 18 Degrees: </a:t>
          </a:r>
        </a:p>
        <a:p>
          <a:pPr marL="0" marR="0" lvl="0" indent="0"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prstClr val="black"/>
              </a:solidFill>
              <a:effectLst/>
              <a:uLnTx/>
              <a:uFillTx/>
              <a:latin typeface="+mn-lt"/>
              <a:ea typeface="+mn-ea"/>
              <a:cs typeface="+mn-cs"/>
            </a:rPr>
            <a:t>This sheet contains data from radiaoctivity analysis of all water samples collected throughout the study for the 18°C treatment. The day of sample collection is indicated. Highlighted samples were below 3 x background. </a:t>
          </a:r>
        </a:p>
        <a:p>
          <a:pPr eaLnBrk="1" fontAlgn="auto" latinLnBrk="0" hangingPunct="1"/>
          <a:r>
            <a:rPr lang="en-GB" sz="1100" b="1" i="0" baseline="0">
              <a:solidFill>
                <a:schemeClr val="dk1"/>
              </a:solidFill>
              <a:effectLst/>
              <a:latin typeface="+mn-lt"/>
              <a:ea typeface="+mn-ea"/>
              <a:cs typeface="+mn-cs"/>
            </a:rPr>
            <a:t>Sheet Name: Water Samples - 23 Degrees: </a:t>
          </a:r>
          <a:endParaRPr lang="en-US">
            <a:effectLst/>
          </a:endParaRPr>
        </a:p>
        <a:p>
          <a:pPr eaLnBrk="1" fontAlgn="auto" latinLnBrk="0" hangingPunct="1"/>
          <a:r>
            <a:rPr lang="en-GB" sz="1100" b="0" i="0" baseline="0">
              <a:solidFill>
                <a:schemeClr val="dk1"/>
              </a:solidFill>
              <a:effectLst/>
              <a:latin typeface="+mn-lt"/>
              <a:ea typeface="+mn-ea"/>
              <a:cs typeface="+mn-cs"/>
            </a:rPr>
            <a:t>This sheet contains data from radiaoctivity analysis of all water samples collected throughout the study for the 23°C treatment. The day of sample collection is indicated. Highlighted samples were below 3 x background. </a:t>
          </a:r>
        </a:p>
        <a:p>
          <a:pPr eaLnBrk="1" fontAlgn="auto" latinLnBrk="0" hangingPunct="1"/>
          <a:r>
            <a:rPr lang="en-GB" sz="1100" b="1" i="0" baseline="0">
              <a:solidFill>
                <a:schemeClr val="dk1"/>
              </a:solidFill>
              <a:effectLst/>
              <a:latin typeface="+mn-lt"/>
              <a:ea typeface="+mn-ea"/>
              <a:cs typeface="+mn-cs"/>
            </a:rPr>
            <a:t>Sheet Name: Water Quality</a:t>
          </a:r>
          <a:endParaRPr lang="en-GB" sz="1100" b="0" i="0" baseline="0">
            <a:solidFill>
              <a:schemeClr val="dk1"/>
            </a:solidFill>
            <a:effectLst/>
            <a:latin typeface="+mn-lt"/>
            <a:ea typeface="+mn-ea"/>
            <a:cs typeface="+mn-cs"/>
          </a:endParaRPr>
        </a:p>
        <a:p>
          <a:pPr eaLnBrk="1" fontAlgn="auto" latinLnBrk="0" hangingPunct="1"/>
          <a:r>
            <a:rPr lang="en-GB" sz="1100" b="0" i="0" baseline="0">
              <a:solidFill>
                <a:schemeClr val="dk1"/>
              </a:solidFill>
              <a:effectLst/>
              <a:latin typeface="+mn-lt"/>
              <a:ea typeface="+mn-ea"/>
              <a:cs typeface="+mn-cs"/>
            </a:rPr>
            <a:t>This sheet contains all water quality data (e.g. dissolved oxygen, temperature, salinity, total ammonia and pH) collected throughout the study for both treatments.</a:t>
          </a:r>
        </a:p>
        <a:p>
          <a:pPr eaLnBrk="1" fontAlgn="auto" latinLnBrk="0" hangingPunct="1"/>
          <a:r>
            <a:rPr lang="en-GB" sz="1100" b="1" i="0" baseline="0">
              <a:solidFill>
                <a:schemeClr val="dk1"/>
              </a:solidFill>
              <a:effectLst/>
              <a:latin typeface="+mn-lt"/>
              <a:ea typeface="+mn-ea"/>
              <a:cs typeface="+mn-cs"/>
            </a:rPr>
            <a:t>Sheet Name: IS Consumption 18 Degrees </a:t>
          </a:r>
        </a:p>
        <a:p>
          <a:pPr eaLnBrk="1" fontAlgn="auto" latinLnBrk="0" hangingPunct="1"/>
          <a:r>
            <a:rPr lang="en-GB" sz="1100" b="0" i="0" baseline="0">
              <a:solidFill>
                <a:schemeClr val="dk1"/>
              </a:solidFill>
              <a:effectLst/>
              <a:latin typeface="+mn-lt"/>
              <a:ea typeface="+mn-ea"/>
              <a:cs typeface="+mn-cs"/>
            </a:rPr>
            <a:t>This sheet contains the number of </a:t>
          </a:r>
          <a:r>
            <a:rPr lang="en-GB" sz="1100" b="0" i="1" baseline="0">
              <a:solidFill>
                <a:schemeClr val="dk1"/>
              </a:solidFill>
              <a:effectLst/>
              <a:latin typeface="+mn-lt"/>
              <a:ea typeface="+mn-ea"/>
              <a:cs typeface="+mn-cs"/>
            </a:rPr>
            <a:t>H. azteca </a:t>
          </a:r>
          <a:r>
            <a:rPr lang="en-GB" sz="1100" b="0" i="0" baseline="0">
              <a:solidFill>
                <a:schemeClr val="dk1"/>
              </a:solidFill>
              <a:effectLst/>
              <a:latin typeface="+mn-lt"/>
              <a:ea typeface="+mn-ea"/>
              <a:cs typeface="+mn-cs"/>
            </a:rPr>
            <a:t>(dosed or control) consumed by Inland silversides on each day throughout the study for the 18°C treatment. The % eaten is calculated. </a:t>
          </a:r>
        </a:p>
        <a:p>
          <a:pPr eaLnBrk="1" fontAlgn="auto" latinLnBrk="0" hangingPunct="1"/>
          <a:r>
            <a:rPr lang="en-GB" sz="1100" b="1" i="0" baseline="0">
              <a:solidFill>
                <a:schemeClr val="dk1"/>
              </a:solidFill>
              <a:effectLst/>
              <a:latin typeface="+mn-lt"/>
              <a:ea typeface="+mn-ea"/>
              <a:cs typeface="+mn-cs"/>
            </a:rPr>
            <a:t>Sheet Name: IS Consumption 23 Degrees </a:t>
          </a:r>
          <a:endParaRPr lang="en-US">
            <a:effectLst/>
          </a:endParaRPr>
        </a:p>
        <a:p>
          <a:pPr eaLnBrk="1" fontAlgn="auto" latinLnBrk="0" hangingPunct="1"/>
          <a:r>
            <a:rPr lang="en-GB" sz="1100" b="0" i="0" baseline="0">
              <a:solidFill>
                <a:schemeClr val="dk1"/>
              </a:solidFill>
              <a:effectLst/>
              <a:latin typeface="+mn-lt"/>
              <a:ea typeface="+mn-ea"/>
              <a:cs typeface="+mn-cs"/>
            </a:rPr>
            <a:t>This sheet contains the number of </a:t>
          </a:r>
          <a:r>
            <a:rPr lang="en-GB" sz="1100" b="0" i="1" baseline="0">
              <a:solidFill>
                <a:schemeClr val="dk1"/>
              </a:solidFill>
              <a:effectLst/>
              <a:latin typeface="+mn-lt"/>
              <a:ea typeface="+mn-ea"/>
              <a:cs typeface="+mn-cs"/>
            </a:rPr>
            <a:t>H. azteca </a:t>
          </a:r>
          <a:r>
            <a:rPr lang="en-GB" sz="1100" b="0" i="0" baseline="0">
              <a:solidFill>
                <a:schemeClr val="dk1"/>
              </a:solidFill>
              <a:effectLst/>
              <a:latin typeface="+mn-lt"/>
              <a:ea typeface="+mn-ea"/>
              <a:cs typeface="+mn-cs"/>
            </a:rPr>
            <a:t>(dosed or control) consumed by Inland silversides on each day throughout the study for the 23°C treatment. The % eaten is calculated. </a:t>
          </a:r>
          <a:endParaRPr lang="en-US">
            <a:effectLst/>
          </a:endParaRPr>
        </a:p>
        <a:p>
          <a:pPr eaLnBrk="1" fontAlgn="auto" latinLnBrk="0" hangingPunct="1"/>
          <a:endParaRPr lang="en-US" b="0">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100" b="1" i="0" u="none" strike="noStrike" kern="0" cap="none" spc="0" normalizeH="0" baseline="0" noProof="0">
            <a:ln>
              <a:noFill/>
            </a:ln>
            <a:solidFill>
              <a:prstClr val="black"/>
            </a:solidFill>
            <a:effectLst/>
            <a:uLnTx/>
            <a:uFillTx/>
            <a:latin typeface="+mn-lt"/>
            <a:ea typeface="+mn-ea"/>
            <a:cs typeface="+mn-cs"/>
          </a:endParaRPr>
        </a:p>
        <a:p>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259154</xdr:colOff>
      <xdr:row>2</xdr:row>
      <xdr:rowOff>156483</xdr:rowOff>
    </xdr:from>
    <xdr:to>
      <xdr:col>19</xdr:col>
      <xdr:colOff>152276</xdr:colOff>
      <xdr:row>13</xdr:row>
      <xdr:rowOff>175162</xdr:rowOff>
    </xdr:to>
    <xdr:graphicFrame macro="">
      <xdr:nvGraphicFramePr>
        <xdr:cNvPr id="2" name="Chart 1">
          <a:extLst>
            <a:ext uri="{FF2B5EF4-FFF2-40B4-BE49-F238E27FC236}">
              <a16:creationId xmlns:a16="http://schemas.microsoft.com/office/drawing/2014/main" id="{698D2F5B-5CAC-429E-BF70-1E90D8C559E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tabSelected="1" workbookViewId="0">
      <selection activeCell="F7" sqref="F7"/>
    </sheetView>
  </sheetViews>
  <sheetFormatPr defaultRowHeight="15" x14ac:dyDescent="0.25"/>
  <sheetData/>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M56"/>
  <sheetViews>
    <sheetView workbookViewId="0">
      <selection activeCell="N24" sqref="N23:N24"/>
    </sheetView>
  </sheetViews>
  <sheetFormatPr defaultRowHeight="15" x14ac:dyDescent="0.25"/>
  <cols>
    <col min="10" max="10" width="14.28515625" customWidth="1"/>
  </cols>
  <sheetData>
    <row r="1" spans="1:13" ht="45" x14ac:dyDescent="0.25">
      <c r="A1" s="84" t="s">
        <v>113</v>
      </c>
      <c r="B1" s="84" t="s">
        <v>112</v>
      </c>
      <c r="C1" s="84" t="s">
        <v>114</v>
      </c>
      <c r="D1" s="84" t="s">
        <v>115</v>
      </c>
      <c r="E1" s="84" t="s">
        <v>116</v>
      </c>
      <c r="F1" s="84" t="s">
        <v>117</v>
      </c>
      <c r="G1" s="84" t="s">
        <v>257</v>
      </c>
      <c r="H1" s="84" t="s">
        <v>258</v>
      </c>
      <c r="I1" s="84" t="s">
        <v>259</v>
      </c>
      <c r="J1" s="86" t="s">
        <v>289</v>
      </c>
    </row>
    <row r="2" spans="1:13" x14ac:dyDescent="0.25">
      <c r="A2" t="s">
        <v>260</v>
      </c>
      <c r="B2" s="85">
        <v>20</v>
      </c>
      <c r="I2">
        <v>0</v>
      </c>
    </row>
    <row r="3" spans="1:13" x14ac:dyDescent="0.25">
      <c r="A3" t="s">
        <v>290</v>
      </c>
      <c r="B3">
        <v>19</v>
      </c>
      <c r="C3">
        <v>-1</v>
      </c>
      <c r="D3" s="4">
        <v>-4.5045000000000001E-7</v>
      </c>
      <c r="E3" s="4">
        <v>-7.66072E-9</v>
      </c>
      <c r="F3" s="4">
        <v>-2.6857700000000002E-6</v>
      </c>
      <c r="G3">
        <v>-1.3428859999999999E-3</v>
      </c>
      <c r="H3">
        <v>-1.3428862539999999</v>
      </c>
      <c r="I3">
        <v>0</v>
      </c>
      <c r="J3">
        <v>0</v>
      </c>
    </row>
    <row r="4" spans="1:13" x14ac:dyDescent="0.25">
      <c r="A4" t="s">
        <v>291</v>
      </c>
      <c r="B4">
        <v>19</v>
      </c>
      <c r="C4">
        <v>-1</v>
      </c>
      <c r="D4" s="4">
        <v>-4.5045000000000001E-7</v>
      </c>
      <c r="E4" s="4">
        <v>-7.66072E-9</v>
      </c>
      <c r="F4" s="4">
        <v>-2.6857700000000002E-6</v>
      </c>
      <c r="G4">
        <v>-1.3428859999999999E-3</v>
      </c>
      <c r="H4">
        <v>-1.3428862539999999</v>
      </c>
      <c r="I4">
        <v>0</v>
      </c>
      <c r="J4">
        <v>0</v>
      </c>
    </row>
    <row r="5" spans="1:13" x14ac:dyDescent="0.25">
      <c r="A5" t="s">
        <v>292</v>
      </c>
      <c r="B5">
        <v>24</v>
      </c>
      <c r="C5">
        <v>4</v>
      </c>
      <c r="D5" s="4">
        <v>1.8018000000000001E-6</v>
      </c>
      <c r="E5" s="4">
        <v>3.06429E-8</v>
      </c>
      <c r="F5" s="4">
        <v>1.0743100000000001E-5</v>
      </c>
      <c r="G5">
        <v>5.3715450000000001E-3</v>
      </c>
      <c r="H5">
        <v>5.3715450139999996</v>
      </c>
      <c r="I5">
        <v>0</v>
      </c>
      <c r="J5">
        <v>0</v>
      </c>
      <c r="M5" s="85" t="s">
        <v>293</v>
      </c>
    </row>
    <row r="6" spans="1:13" x14ac:dyDescent="0.25">
      <c r="A6" t="s">
        <v>294</v>
      </c>
      <c r="B6">
        <v>19</v>
      </c>
      <c r="C6">
        <v>-1</v>
      </c>
      <c r="D6" s="4">
        <v>-4.5045000000000001E-7</v>
      </c>
      <c r="E6" s="4">
        <v>-7.66072E-9</v>
      </c>
      <c r="F6" s="4">
        <v>-2.6857700000000002E-6</v>
      </c>
      <c r="G6">
        <v>-1.3428859999999999E-3</v>
      </c>
      <c r="H6">
        <v>-1.3428862539999999</v>
      </c>
      <c r="I6">
        <v>0</v>
      </c>
      <c r="J6">
        <v>0</v>
      </c>
    </row>
    <row r="7" spans="1:13" x14ac:dyDescent="0.25">
      <c r="A7" t="s">
        <v>295</v>
      </c>
      <c r="B7" s="85">
        <v>23</v>
      </c>
      <c r="D7" s="4"/>
      <c r="E7" s="4"/>
      <c r="F7" s="4"/>
      <c r="I7">
        <v>0</v>
      </c>
      <c r="J7">
        <v>0</v>
      </c>
    </row>
    <row r="8" spans="1:13" x14ac:dyDescent="0.25">
      <c r="A8" t="s">
        <v>296</v>
      </c>
      <c r="B8" s="85">
        <v>20</v>
      </c>
      <c r="I8">
        <v>0</v>
      </c>
    </row>
    <row r="9" spans="1:13" x14ac:dyDescent="0.25">
      <c r="A9" t="s">
        <v>297</v>
      </c>
      <c r="B9" s="85">
        <v>18</v>
      </c>
      <c r="D9" s="4"/>
      <c r="E9" s="4"/>
      <c r="F9" s="4"/>
      <c r="I9">
        <v>0</v>
      </c>
    </row>
    <row r="10" spans="1:13" x14ac:dyDescent="0.25">
      <c r="A10" t="s">
        <v>298</v>
      </c>
      <c r="B10" s="85">
        <v>18</v>
      </c>
      <c r="D10" s="4"/>
      <c r="E10" s="4"/>
      <c r="F10" s="4"/>
      <c r="I10">
        <v>0</v>
      </c>
    </row>
    <row r="11" spans="1:13" x14ac:dyDescent="0.25">
      <c r="A11" t="s">
        <v>270</v>
      </c>
      <c r="B11">
        <v>19</v>
      </c>
      <c r="C11">
        <v>-1</v>
      </c>
      <c r="D11" s="4">
        <v>-4.5045000000000001E-7</v>
      </c>
      <c r="E11" s="4">
        <v>-7.66072E-9</v>
      </c>
      <c r="F11" s="4">
        <v>-2.6857700000000002E-6</v>
      </c>
      <c r="G11">
        <v>-1.3428859999999999E-3</v>
      </c>
      <c r="H11">
        <v>-1.3428862539999999</v>
      </c>
    </row>
    <row r="12" spans="1:13" x14ac:dyDescent="0.25">
      <c r="A12" t="s">
        <v>148</v>
      </c>
      <c r="B12">
        <v>54</v>
      </c>
      <c r="C12">
        <v>35</v>
      </c>
      <c r="D12" s="4">
        <v>1.5765800000000001E-5</v>
      </c>
      <c r="E12" s="4">
        <v>2.6812499999999997E-7</v>
      </c>
      <c r="F12" s="4">
        <v>9.4001999999999999E-5</v>
      </c>
      <c r="G12">
        <v>4.7001018999999998E-2</v>
      </c>
      <c r="H12">
        <v>47.001018879999997</v>
      </c>
      <c r="I12">
        <v>2</v>
      </c>
      <c r="J12" t="s">
        <v>299</v>
      </c>
    </row>
    <row r="13" spans="1:13" x14ac:dyDescent="0.25">
      <c r="A13" t="s">
        <v>146</v>
      </c>
      <c r="B13">
        <v>60</v>
      </c>
      <c r="C13">
        <v>41</v>
      </c>
      <c r="D13" s="4">
        <v>1.8468500000000001E-5</v>
      </c>
      <c r="E13" s="4">
        <v>3.1408999999999998E-7</v>
      </c>
      <c r="F13">
        <v>1.10117E-4</v>
      </c>
      <c r="G13">
        <v>5.5058335999999999E-2</v>
      </c>
      <c r="H13">
        <v>55.058336400000002</v>
      </c>
      <c r="I13">
        <v>2</v>
      </c>
      <c r="J13" t="s">
        <v>299</v>
      </c>
    </row>
    <row r="14" spans="1:13" x14ac:dyDescent="0.25">
      <c r="A14" t="s">
        <v>152</v>
      </c>
      <c r="B14">
        <v>56</v>
      </c>
      <c r="C14">
        <v>37</v>
      </c>
      <c r="D14" s="4">
        <v>1.6666700000000001E-5</v>
      </c>
      <c r="E14" s="4">
        <v>2.8344699999999998E-7</v>
      </c>
      <c r="F14" s="4">
        <v>9.93736E-5</v>
      </c>
      <c r="G14">
        <v>4.9686791000000001E-2</v>
      </c>
      <c r="H14">
        <v>49.686791380000003</v>
      </c>
      <c r="I14">
        <v>2</v>
      </c>
      <c r="J14" t="s">
        <v>299</v>
      </c>
    </row>
    <row r="15" spans="1:13" x14ac:dyDescent="0.25">
      <c r="A15" t="s">
        <v>154</v>
      </c>
      <c r="B15">
        <v>58</v>
      </c>
      <c r="C15">
        <v>39</v>
      </c>
      <c r="D15" s="4">
        <v>1.7567600000000001E-5</v>
      </c>
      <c r="E15" s="4">
        <v>2.9876800000000002E-7</v>
      </c>
      <c r="F15">
        <v>1.04745E-4</v>
      </c>
      <c r="G15">
        <v>5.2372564000000003E-2</v>
      </c>
      <c r="H15">
        <v>52.372563890000002</v>
      </c>
      <c r="I15">
        <v>2</v>
      </c>
      <c r="J15" t="s">
        <v>299</v>
      </c>
    </row>
    <row r="16" spans="1:13" x14ac:dyDescent="0.25">
      <c r="A16" t="s">
        <v>144</v>
      </c>
      <c r="B16">
        <v>45</v>
      </c>
      <c r="C16">
        <v>26</v>
      </c>
      <c r="D16" s="4">
        <v>1.17117E-5</v>
      </c>
      <c r="E16" s="4">
        <v>1.9917900000000001E-7</v>
      </c>
      <c r="F16" s="4">
        <v>6.9830099999999994E-5</v>
      </c>
      <c r="G16">
        <v>3.4915043E-2</v>
      </c>
      <c r="H16">
        <v>34.915042589999999</v>
      </c>
      <c r="I16">
        <v>2</v>
      </c>
      <c r="J16" t="s">
        <v>271</v>
      </c>
    </row>
    <row r="17" spans="1:10" x14ac:dyDescent="0.25">
      <c r="A17" t="s">
        <v>151</v>
      </c>
      <c r="B17">
        <v>43</v>
      </c>
      <c r="C17">
        <v>24</v>
      </c>
      <c r="D17" s="4">
        <v>1.08108E-5</v>
      </c>
      <c r="E17" s="4">
        <v>1.83857E-7</v>
      </c>
      <c r="F17" s="4">
        <v>6.4458500000000006E-5</v>
      </c>
      <c r="G17">
        <v>3.2229269999999997E-2</v>
      </c>
      <c r="H17">
        <v>32.22927009</v>
      </c>
      <c r="I17">
        <v>2</v>
      </c>
      <c r="J17" t="s">
        <v>271</v>
      </c>
    </row>
    <row r="18" spans="1:10" x14ac:dyDescent="0.25">
      <c r="A18" t="s">
        <v>150</v>
      </c>
      <c r="B18">
        <v>47</v>
      </c>
      <c r="C18">
        <v>28</v>
      </c>
      <c r="D18" s="4">
        <v>1.26126E-5</v>
      </c>
      <c r="E18" s="4">
        <v>2.145E-7</v>
      </c>
      <c r="F18" s="4">
        <v>7.5201600000000002E-5</v>
      </c>
      <c r="G18">
        <v>3.7600815000000003E-2</v>
      </c>
      <c r="H18">
        <v>37.600815099999998</v>
      </c>
      <c r="I18">
        <v>2</v>
      </c>
      <c r="J18" t="s">
        <v>271</v>
      </c>
    </row>
    <row r="19" spans="1:10" x14ac:dyDescent="0.25">
      <c r="A19" t="s">
        <v>154</v>
      </c>
      <c r="B19">
        <v>45</v>
      </c>
      <c r="C19">
        <v>26</v>
      </c>
      <c r="D19" s="4">
        <v>1.17117E-5</v>
      </c>
      <c r="E19" s="4">
        <v>1.9917900000000001E-7</v>
      </c>
      <c r="F19" s="4">
        <v>6.9830099999999994E-5</v>
      </c>
      <c r="G19">
        <v>3.4915043E-2</v>
      </c>
      <c r="H19">
        <v>34.915042589999999</v>
      </c>
      <c r="I19">
        <v>2</v>
      </c>
      <c r="J19" t="s">
        <v>271</v>
      </c>
    </row>
    <row r="20" spans="1:10" x14ac:dyDescent="0.25">
      <c r="A20" t="s">
        <v>300</v>
      </c>
      <c r="B20" s="85">
        <v>23</v>
      </c>
      <c r="D20" s="4"/>
      <c r="E20" s="4"/>
      <c r="F20" s="4"/>
    </row>
    <row r="21" spans="1:10" x14ac:dyDescent="0.25">
      <c r="A21" t="s">
        <v>150</v>
      </c>
      <c r="B21">
        <v>60</v>
      </c>
      <c r="C21">
        <v>37</v>
      </c>
      <c r="D21" s="4">
        <v>1.6666700000000001E-5</v>
      </c>
      <c r="E21" s="4">
        <v>2.8344699999999998E-7</v>
      </c>
      <c r="F21" s="4">
        <v>9.93736E-5</v>
      </c>
      <c r="G21">
        <v>4.9686791000000001E-2</v>
      </c>
      <c r="H21">
        <v>49.686791380000003</v>
      </c>
      <c r="I21">
        <v>4</v>
      </c>
      <c r="J21" t="s">
        <v>271</v>
      </c>
    </row>
    <row r="22" spans="1:10" x14ac:dyDescent="0.25">
      <c r="A22" t="s">
        <v>154</v>
      </c>
      <c r="B22">
        <v>75</v>
      </c>
      <c r="C22">
        <v>52</v>
      </c>
      <c r="D22" s="4">
        <v>2.34234E-5</v>
      </c>
      <c r="E22" s="4">
        <v>3.9835800000000003E-7</v>
      </c>
      <c r="F22">
        <v>1.3966E-4</v>
      </c>
      <c r="G22">
        <v>6.9830085E-2</v>
      </c>
      <c r="H22">
        <v>69.830085190000005</v>
      </c>
      <c r="I22">
        <v>4</v>
      </c>
      <c r="J22" t="s">
        <v>271</v>
      </c>
    </row>
    <row r="23" spans="1:10" x14ac:dyDescent="0.25">
      <c r="A23" t="s">
        <v>148</v>
      </c>
      <c r="B23">
        <v>77</v>
      </c>
      <c r="C23">
        <v>54</v>
      </c>
      <c r="D23" s="4">
        <v>2.43243E-5</v>
      </c>
      <c r="E23" s="4">
        <v>4.1367900000000001E-7</v>
      </c>
      <c r="F23">
        <v>1.4503199999999999E-4</v>
      </c>
      <c r="G23">
        <v>7.2515858000000002E-2</v>
      </c>
      <c r="H23">
        <v>72.515857690000004</v>
      </c>
      <c r="I23">
        <v>4</v>
      </c>
      <c r="J23" t="s">
        <v>271</v>
      </c>
    </row>
    <row r="24" spans="1:10" x14ac:dyDescent="0.25">
      <c r="A24" t="s">
        <v>147</v>
      </c>
      <c r="B24">
        <v>92</v>
      </c>
      <c r="C24">
        <v>69</v>
      </c>
      <c r="D24" s="4">
        <v>3.1081100000000003E-5</v>
      </c>
      <c r="E24" s="4">
        <v>5.2859000000000005E-7</v>
      </c>
      <c r="F24">
        <v>1.8531799999999999E-4</v>
      </c>
      <c r="G24">
        <v>9.2659150999999995E-2</v>
      </c>
      <c r="H24">
        <v>92.659151499999993</v>
      </c>
      <c r="I24">
        <v>4</v>
      </c>
      <c r="J24" t="s">
        <v>271</v>
      </c>
    </row>
    <row r="25" spans="1:10" x14ac:dyDescent="0.25">
      <c r="A25" t="s">
        <v>154</v>
      </c>
      <c r="B25">
        <v>63</v>
      </c>
      <c r="C25">
        <v>40</v>
      </c>
      <c r="D25" s="4">
        <v>1.8017999999999999E-5</v>
      </c>
      <c r="E25" s="4">
        <v>3.06429E-7</v>
      </c>
      <c r="F25">
        <v>1.07431E-4</v>
      </c>
      <c r="G25">
        <v>5.3715449999999998E-2</v>
      </c>
      <c r="H25">
        <v>53.715450140000002</v>
      </c>
      <c r="I25">
        <v>4</v>
      </c>
      <c r="J25" t="s">
        <v>275</v>
      </c>
    </row>
    <row r="26" spans="1:10" x14ac:dyDescent="0.25">
      <c r="A26" t="s">
        <v>145</v>
      </c>
      <c r="B26">
        <v>63</v>
      </c>
      <c r="C26">
        <v>40</v>
      </c>
      <c r="D26" s="4">
        <v>1.8017999999999999E-5</v>
      </c>
      <c r="E26" s="4">
        <v>3.06429E-7</v>
      </c>
      <c r="F26">
        <v>1.07431E-4</v>
      </c>
      <c r="G26">
        <v>5.3715449999999998E-2</v>
      </c>
      <c r="H26">
        <v>53.715450140000002</v>
      </c>
      <c r="I26">
        <v>4</v>
      </c>
      <c r="J26" t="s">
        <v>275</v>
      </c>
    </row>
    <row r="27" spans="1:10" x14ac:dyDescent="0.25">
      <c r="A27" t="s">
        <v>149</v>
      </c>
      <c r="B27">
        <v>72</v>
      </c>
      <c r="C27">
        <v>49</v>
      </c>
      <c r="D27" s="4">
        <v>2.2072100000000002E-5</v>
      </c>
      <c r="E27" s="4">
        <v>3.7537499999999998E-7</v>
      </c>
      <c r="F27">
        <v>1.3160299999999999E-4</v>
      </c>
      <c r="G27">
        <v>6.5801425999999996E-2</v>
      </c>
      <c r="H27">
        <v>65.801426430000006</v>
      </c>
      <c r="I27">
        <v>4</v>
      </c>
      <c r="J27" t="s">
        <v>275</v>
      </c>
    </row>
    <row r="28" spans="1:10" x14ac:dyDescent="0.25">
      <c r="A28" t="s">
        <v>152</v>
      </c>
      <c r="B28">
        <v>68</v>
      </c>
      <c r="C28">
        <v>45</v>
      </c>
      <c r="D28" s="4">
        <v>2.0270300000000001E-5</v>
      </c>
      <c r="E28" s="4">
        <v>3.4473199999999999E-7</v>
      </c>
      <c r="F28">
        <v>1.2086E-4</v>
      </c>
      <c r="G28">
        <v>6.0429880999999998E-2</v>
      </c>
      <c r="H28">
        <v>60.42988141</v>
      </c>
      <c r="I28">
        <v>4</v>
      </c>
      <c r="J28" t="s">
        <v>275</v>
      </c>
    </row>
    <row r="29" spans="1:10" x14ac:dyDescent="0.25">
      <c r="A29" t="s">
        <v>298</v>
      </c>
      <c r="B29" s="85">
        <v>22</v>
      </c>
      <c r="D29" s="4"/>
      <c r="E29" s="4"/>
      <c r="F29" s="4"/>
      <c r="I29">
        <v>4</v>
      </c>
      <c r="J29" t="s">
        <v>271</v>
      </c>
    </row>
    <row r="30" spans="1:10" x14ac:dyDescent="0.25">
      <c r="A30" t="s">
        <v>301</v>
      </c>
      <c r="B30" s="85">
        <v>26</v>
      </c>
      <c r="D30" s="4"/>
      <c r="E30" s="4"/>
      <c r="F30" s="4"/>
      <c r="I30">
        <v>4</v>
      </c>
      <c r="J30" t="s">
        <v>271</v>
      </c>
    </row>
    <row r="31" spans="1:10" x14ac:dyDescent="0.25">
      <c r="A31" t="s">
        <v>302</v>
      </c>
      <c r="B31" s="85">
        <v>26</v>
      </c>
      <c r="D31" s="4"/>
      <c r="E31" s="4"/>
      <c r="F31" s="4"/>
      <c r="I31">
        <v>4</v>
      </c>
      <c r="J31" t="s">
        <v>271</v>
      </c>
    </row>
    <row r="32" spans="1:10" x14ac:dyDescent="0.25">
      <c r="A32" t="s">
        <v>303</v>
      </c>
      <c r="B32" s="85">
        <v>24</v>
      </c>
      <c r="D32" s="4"/>
      <c r="E32" s="4"/>
      <c r="F32" s="4"/>
      <c r="I32">
        <v>4</v>
      </c>
      <c r="J32" t="s">
        <v>271</v>
      </c>
    </row>
    <row r="33" spans="1:10" x14ac:dyDescent="0.25">
      <c r="A33" t="s">
        <v>282</v>
      </c>
      <c r="B33" s="85">
        <v>22</v>
      </c>
      <c r="D33" s="4"/>
      <c r="E33" s="4"/>
      <c r="F33" s="4"/>
    </row>
    <row r="34" spans="1:10" x14ac:dyDescent="0.25">
      <c r="A34" t="s">
        <v>298</v>
      </c>
      <c r="B34" s="85">
        <v>29</v>
      </c>
      <c r="D34" s="4"/>
      <c r="E34" s="4"/>
      <c r="F34" s="4"/>
      <c r="I34">
        <v>7</v>
      </c>
      <c r="J34" t="s">
        <v>304</v>
      </c>
    </row>
    <row r="35" spans="1:10" x14ac:dyDescent="0.25">
      <c r="A35" t="s">
        <v>305</v>
      </c>
      <c r="B35" s="85">
        <v>31</v>
      </c>
      <c r="D35" s="4"/>
      <c r="E35" s="4"/>
      <c r="F35" s="4"/>
      <c r="I35">
        <v>7</v>
      </c>
      <c r="J35" t="s">
        <v>304</v>
      </c>
    </row>
    <row r="36" spans="1:10" x14ac:dyDescent="0.25">
      <c r="A36" t="s">
        <v>295</v>
      </c>
      <c r="B36" s="85">
        <v>30</v>
      </c>
      <c r="D36" s="4"/>
      <c r="E36" s="4"/>
      <c r="F36" s="4"/>
      <c r="I36">
        <v>7</v>
      </c>
      <c r="J36" t="s">
        <v>304</v>
      </c>
    </row>
    <row r="37" spans="1:10" x14ac:dyDescent="0.25">
      <c r="A37" t="s">
        <v>296</v>
      </c>
      <c r="B37" s="85">
        <v>31</v>
      </c>
      <c r="D37" s="4"/>
      <c r="E37" s="4"/>
      <c r="F37" s="4"/>
      <c r="I37">
        <v>7</v>
      </c>
      <c r="J37" t="s">
        <v>304</v>
      </c>
    </row>
    <row r="38" spans="1:10" x14ac:dyDescent="0.25">
      <c r="A38" t="s">
        <v>301</v>
      </c>
      <c r="B38" s="85">
        <v>35</v>
      </c>
      <c r="D38" s="4"/>
      <c r="E38" s="4"/>
      <c r="F38" s="4"/>
      <c r="I38">
        <v>7</v>
      </c>
      <c r="J38" t="s">
        <v>304</v>
      </c>
    </row>
    <row r="39" spans="1:10" x14ac:dyDescent="0.25">
      <c r="A39" t="s">
        <v>297</v>
      </c>
      <c r="B39" s="85">
        <v>25</v>
      </c>
      <c r="D39" s="4"/>
      <c r="E39" s="4"/>
      <c r="F39" s="4"/>
      <c r="I39">
        <v>7</v>
      </c>
    </row>
    <row r="40" spans="1:10" x14ac:dyDescent="0.25">
      <c r="A40" t="s">
        <v>306</v>
      </c>
      <c r="B40" s="85">
        <v>34</v>
      </c>
      <c r="D40" s="4"/>
      <c r="E40" s="4"/>
      <c r="F40" s="4"/>
      <c r="I40">
        <v>7</v>
      </c>
      <c r="J40" t="s">
        <v>304</v>
      </c>
    </row>
    <row r="41" spans="1:10" x14ac:dyDescent="0.25">
      <c r="A41" t="s">
        <v>303</v>
      </c>
      <c r="B41" s="85">
        <v>35</v>
      </c>
      <c r="D41" s="4"/>
      <c r="E41" s="4"/>
      <c r="F41" s="4"/>
      <c r="I41">
        <v>7</v>
      </c>
      <c r="J41" t="s">
        <v>304</v>
      </c>
    </row>
    <row r="42" spans="1:10" x14ac:dyDescent="0.25">
      <c r="A42" t="s">
        <v>307</v>
      </c>
      <c r="B42" s="85">
        <v>30</v>
      </c>
      <c r="D42" s="4"/>
      <c r="E42" s="4"/>
      <c r="F42" s="4"/>
      <c r="I42">
        <v>7</v>
      </c>
      <c r="J42" t="s">
        <v>304</v>
      </c>
    </row>
    <row r="43" spans="1:10" x14ac:dyDescent="0.25">
      <c r="A43" t="s">
        <v>302</v>
      </c>
      <c r="B43" s="85">
        <v>27</v>
      </c>
      <c r="D43" s="4"/>
      <c r="E43" s="4"/>
      <c r="F43" s="4"/>
      <c r="I43">
        <v>7</v>
      </c>
      <c r="J43" t="s">
        <v>304</v>
      </c>
    </row>
    <row r="44" spans="1:10" x14ac:dyDescent="0.25">
      <c r="A44" t="s">
        <v>144</v>
      </c>
      <c r="B44">
        <v>91</v>
      </c>
      <c r="C44">
        <v>69</v>
      </c>
      <c r="D44" s="4">
        <v>3.1081100000000003E-5</v>
      </c>
      <c r="E44" s="4">
        <v>5.2859000000000005E-7</v>
      </c>
      <c r="F44">
        <v>1.8531799999999999E-4</v>
      </c>
      <c r="G44">
        <v>9.2659150999999995E-2</v>
      </c>
      <c r="H44">
        <v>92.659151499999993</v>
      </c>
      <c r="I44">
        <v>7</v>
      </c>
    </row>
    <row r="45" spans="1:10" x14ac:dyDescent="0.25">
      <c r="A45" t="s">
        <v>145</v>
      </c>
      <c r="B45">
        <v>82</v>
      </c>
      <c r="C45">
        <v>60</v>
      </c>
      <c r="D45" s="4">
        <v>2.7027000000000001E-5</v>
      </c>
      <c r="E45" s="4">
        <v>4.5964299999999998E-7</v>
      </c>
      <c r="F45">
        <v>1.6114600000000001E-4</v>
      </c>
      <c r="G45">
        <v>8.0573174999999997E-2</v>
      </c>
      <c r="H45">
        <v>80.573175219999996</v>
      </c>
      <c r="I45">
        <v>7</v>
      </c>
    </row>
    <row r="46" spans="1:10" x14ac:dyDescent="0.25">
      <c r="A46" t="s">
        <v>146</v>
      </c>
      <c r="B46">
        <v>79</v>
      </c>
      <c r="C46">
        <v>57</v>
      </c>
      <c r="D46" s="4">
        <v>2.5675699999999999E-5</v>
      </c>
      <c r="E46" s="4">
        <v>4.3666100000000002E-7</v>
      </c>
      <c r="F46">
        <v>1.53089E-4</v>
      </c>
      <c r="G46">
        <v>7.6544516000000007E-2</v>
      </c>
      <c r="H46">
        <v>76.544516459999997</v>
      </c>
      <c r="I46">
        <v>7</v>
      </c>
    </row>
    <row r="47" spans="1:10" x14ac:dyDescent="0.25">
      <c r="A47" t="s">
        <v>147</v>
      </c>
      <c r="B47">
        <v>105</v>
      </c>
      <c r="C47">
        <v>83</v>
      </c>
      <c r="D47" s="4">
        <v>3.7387400000000001E-5</v>
      </c>
      <c r="E47" s="4">
        <v>6.3583999999999995E-7</v>
      </c>
      <c r="F47">
        <v>2.22919E-4</v>
      </c>
      <c r="G47">
        <v>0.111459559</v>
      </c>
      <c r="H47">
        <v>111.459559</v>
      </c>
      <c r="I47">
        <v>7</v>
      </c>
    </row>
    <row r="48" spans="1:10" x14ac:dyDescent="0.25">
      <c r="A48" t="s">
        <v>148</v>
      </c>
      <c r="B48">
        <v>102</v>
      </c>
      <c r="C48">
        <v>80</v>
      </c>
      <c r="D48" s="4">
        <v>3.6035999999999999E-5</v>
      </c>
      <c r="E48" s="4">
        <v>6.1285799999999999E-7</v>
      </c>
      <c r="F48">
        <v>2.1486199999999999E-4</v>
      </c>
      <c r="G48">
        <v>0.1074309</v>
      </c>
      <c r="H48">
        <v>107.4309003</v>
      </c>
      <c r="I48">
        <v>7</v>
      </c>
    </row>
    <row r="49" spans="1:9" x14ac:dyDescent="0.25">
      <c r="A49" t="s">
        <v>149</v>
      </c>
      <c r="B49">
        <v>93</v>
      </c>
      <c r="C49">
        <v>71</v>
      </c>
      <c r="D49" s="4">
        <v>3.1982E-5</v>
      </c>
      <c r="E49" s="4">
        <v>5.4391099999999998E-7</v>
      </c>
      <c r="F49">
        <v>1.9069000000000001E-4</v>
      </c>
      <c r="G49">
        <v>9.5344923999999998E-2</v>
      </c>
      <c r="H49">
        <v>95.34492401</v>
      </c>
      <c r="I49">
        <v>7</v>
      </c>
    </row>
    <row r="50" spans="1:9" x14ac:dyDescent="0.25">
      <c r="A50" t="s">
        <v>150</v>
      </c>
      <c r="B50">
        <v>83</v>
      </c>
      <c r="C50">
        <v>61</v>
      </c>
      <c r="D50" s="4">
        <v>2.7477499999999999E-5</v>
      </c>
      <c r="E50" s="4">
        <v>4.6730400000000001E-7</v>
      </c>
      <c r="F50">
        <v>1.6383200000000001E-4</v>
      </c>
      <c r="G50">
        <v>8.1916060999999998E-2</v>
      </c>
      <c r="H50">
        <v>81.916061470000002</v>
      </c>
      <c r="I50">
        <v>7</v>
      </c>
    </row>
    <row r="51" spans="1:9" x14ac:dyDescent="0.25">
      <c r="A51" t="s">
        <v>151</v>
      </c>
      <c r="B51">
        <v>80</v>
      </c>
      <c r="C51">
        <v>58</v>
      </c>
      <c r="D51" s="4">
        <v>2.61261E-5</v>
      </c>
      <c r="E51" s="4">
        <v>4.44322E-7</v>
      </c>
      <c r="F51">
        <v>1.5577500000000001E-4</v>
      </c>
      <c r="G51">
        <v>7.7887402999999994E-2</v>
      </c>
      <c r="H51">
        <v>77.887402710000003</v>
      </c>
      <c r="I51">
        <v>7</v>
      </c>
    </row>
    <row r="52" spans="1:9" x14ac:dyDescent="0.25">
      <c r="A52" t="s">
        <v>152</v>
      </c>
      <c r="B52">
        <v>90</v>
      </c>
      <c r="C52">
        <v>68</v>
      </c>
      <c r="D52" s="4">
        <v>3.0630599999999998E-5</v>
      </c>
      <c r="E52" s="4">
        <v>5.2092900000000002E-7</v>
      </c>
      <c r="F52">
        <v>1.82633E-4</v>
      </c>
      <c r="G52">
        <v>9.1316264999999994E-2</v>
      </c>
      <c r="H52">
        <v>91.316265240000007</v>
      </c>
      <c r="I52">
        <v>7</v>
      </c>
    </row>
    <row r="53" spans="1:9" x14ac:dyDescent="0.25">
      <c r="A53" t="s">
        <v>154</v>
      </c>
      <c r="B53">
        <v>75</v>
      </c>
      <c r="C53">
        <v>53</v>
      </c>
      <c r="D53" s="4">
        <v>2.3873899999999999E-5</v>
      </c>
      <c r="E53" s="4">
        <v>4.0601799999999998E-7</v>
      </c>
      <c r="F53">
        <v>1.4234600000000001E-4</v>
      </c>
      <c r="G53">
        <v>7.1172971000000002E-2</v>
      </c>
      <c r="H53">
        <v>71.172971439999998</v>
      </c>
      <c r="I53">
        <v>7</v>
      </c>
    </row>
    <row r="54" spans="1:9" x14ac:dyDescent="0.25">
      <c r="H54">
        <v>111.459559</v>
      </c>
    </row>
    <row r="55" spans="1:9" x14ac:dyDescent="0.25">
      <c r="H55">
        <v>88.630492739999994</v>
      </c>
    </row>
    <row r="56" spans="1:9" x14ac:dyDescent="0.25">
      <c r="H56">
        <v>13.41393328</v>
      </c>
    </row>
  </sheetData>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H14"/>
  <sheetViews>
    <sheetView workbookViewId="0">
      <selection activeCell="M25" sqref="M25"/>
    </sheetView>
  </sheetViews>
  <sheetFormatPr defaultRowHeight="15" x14ac:dyDescent="0.25"/>
  <cols>
    <col min="1" max="1" width="15.42578125" customWidth="1"/>
    <col min="2" max="2" width="12.5703125" customWidth="1"/>
  </cols>
  <sheetData>
    <row r="1" spans="1:8" x14ac:dyDescent="0.25">
      <c r="A1" s="87" t="s">
        <v>308</v>
      </c>
      <c r="B1" s="87" t="s">
        <v>309</v>
      </c>
      <c r="C1" s="87" t="s">
        <v>310</v>
      </c>
      <c r="D1" s="87" t="s">
        <v>311</v>
      </c>
      <c r="E1" s="87" t="s">
        <v>312</v>
      </c>
      <c r="F1" s="87" t="s">
        <v>313</v>
      </c>
      <c r="G1" s="87" t="s">
        <v>314</v>
      </c>
      <c r="H1" s="87" t="s">
        <v>229</v>
      </c>
    </row>
    <row r="2" spans="1:8" x14ac:dyDescent="0.25">
      <c r="A2" s="88">
        <v>44139</v>
      </c>
      <c r="B2" s="15" t="s">
        <v>264</v>
      </c>
      <c r="C2" s="15">
        <v>18.5</v>
      </c>
      <c r="D2" s="15">
        <v>2.4</v>
      </c>
      <c r="E2" s="15">
        <v>6.89</v>
      </c>
      <c r="F2" s="15">
        <v>6.53</v>
      </c>
      <c r="G2" s="15">
        <v>0.5</v>
      </c>
      <c r="H2" s="15" t="s">
        <v>315</v>
      </c>
    </row>
    <row r="3" spans="1:8" x14ac:dyDescent="0.25">
      <c r="A3" s="88">
        <v>44139</v>
      </c>
      <c r="B3" s="15" t="s">
        <v>287</v>
      </c>
      <c r="C3" s="15">
        <v>18.5</v>
      </c>
      <c r="D3" s="15">
        <v>2.4</v>
      </c>
      <c r="E3" s="15">
        <v>6.54</v>
      </c>
      <c r="F3" s="15">
        <v>6.56</v>
      </c>
      <c r="G3" s="15">
        <v>0.5</v>
      </c>
      <c r="H3" s="15" t="s">
        <v>315</v>
      </c>
    </row>
    <row r="4" spans="1:8" x14ac:dyDescent="0.25">
      <c r="A4" s="88">
        <v>44139</v>
      </c>
      <c r="B4" s="15" t="s">
        <v>284</v>
      </c>
      <c r="C4" s="15">
        <v>17.899999999999999</v>
      </c>
      <c r="D4" s="15">
        <v>2.2999999999999998</v>
      </c>
      <c r="E4" s="15">
        <v>7</v>
      </c>
      <c r="F4" s="15">
        <v>6.54</v>
      </c>
      <c r="G4" s="15">
        <v>0.5</v>
      </c>
      <c r="H4" s="15" t="s">
        <v>315</v>
      </c>
    </row>
    <row r="5" spans="1:8" x14ac:dyDescent="0.25">
      <c r="A5" s="88">
        <v>44141</v>
      </c>
      <c r="B5" s="15" t="s">
        <v>287</v>
      </c>
      <c r="C5" s="15">
        <v>17.8</v>
      </c>
      <c r="D5" s="15">
        <v>2.4</v>
      </c>
      <c r="E5" s="15">
        <v>7.38</v>
      </c>
      <c r="F5" s="15">
        <v>6.6</v>
      </c>
      <c r="G5" s="15">
        <v>1</v>
      </c>
      <c r="H5" s="15" t="s">
        <v>315</v>
      </c>
    </row>
    <row r="6" spans="1:8" x14ac:dyDescent="0.25">
      <c r="A6" s="88">
        <v>44141</v>
      </c>
      <c r="B6" s="15" t="s">
        <v>285</v>
      </c>
      <c r="C6" s="15">
        <v>17.5</v>
      </c>
      <c r="D6" s="15">
        <v>2.2999999999999998</v>
      </c>
      <c r="E6" s="15">
        <v>6.73</v>
      </c>
      <c r="F6" s="15">
        <v>6.81</v>
      </c>
      <c r="G6" s="15">
        <v>0.5</v>
      </c>
      <c r="H6" s="15" t="s">
        <v>315</v>
      </c>
    </row>
    <row r="7" spans="1:8" x14ac:dyDescent="0.25">
      <c r="A7" s="88">
        <v>44141</v>
      </c>
      <c r="B7" s="15" t="s">
        <v>284</v>
      </c>
      <c r="C7" s="15">
        <v>17.5</v>
      </c>
      <c r="D7" s="15">
        <v>2.2000000000000002</v>
      </c>
      <c r="E7" s="15">
        <v>7.02</v>
      </c>
      <c r="F7" s="15">
        <v>6.87</v>
      </c>
      <c r="G7" s="15">
        <v>1</v>
      </c>
      <c r="H7" s="15" t="s">
        <v>315</v>
      </c>
    </row>
    <row r="8" spans="1:8" x14ac:dyDescent="0.25">
      <c r="A8" s="117" t="s">
        <v>316</v>
      </c>
      <c r="B8" s="117"/>
      <c r="C8" s="117"/>
      <c r="D8" s="117"/>
      <c r="E8" s="117"/>
      <c r="F8" s="117"/>
      <c r="G8" s="117"/>
      <c r="H8" s="117"/>
    </row>
    <row r="9" spans="1:8" x14ac:dyDescent="0.25">
      <c r="A9" s="58">
        <v>44142</v>
      </c>
      <c r="B9" t="s">
        <v>298</v>
      </c>
      <c r="C9">
        <v>22.7</v>
      </c>
      <c r="D9">
        <v>3</v>
      </c>
      <c r="E9">
        <v>7.46</v>
      </c>
      <c r="F9">
        <v>6.94</v>
      </c>
      <c r="G9">
        <v>2</v>
      </c>
    </row>
    <row r="10" spans="1:8" x14ac:dyDescent="0.25">
      <c r="A10" s="58">
        <v>44142</v>
      </c>
      <c r="B10" t="s">
        <v>295</v>
      </c>
      <c r="C10">
        <v>23.4</v>
      </c>
      <c r="D10">
        <v>2.4</v>
      </c>
      <c r="E10">
        <v>7.19</v>
      </c>
      <c r="F10">
        <v>7.3</v>
      </c>
      <c r="G10">
        <v>1</v>
      </c>
    </row>
    <row r="11" spans="1:8" x14ac:dyDescent="0.25">
      <c r="A11" s="58">
        <v>44142</v>
      </c>
      <c r="B11" t="s">
        <v>307</v>
      </c>
      <c r="C11">
        <v>22.8</v>
      </c>
      <c r="D11">
        <v>2.6</v>
      </c>
      <c r="E11">
        <v>6.81</v>
      </c>
      <c r="F11">
        <v>7.51</v>
      </c>
      <c r="G11">
        <v>0.5</v>
      </c>
    </row>
    <row r="12" spans="1:8" x14ac:dyDescent="0.25">
      <c r="A12" s="58">
        <v>44144</v>
      </c>
      <c r="B12" t="s">
        <v>297</v>
      </c>
      <c r="C12">
        <v>22.5</v>
      </c>
      <c r="D12">
        <v>2.42</v>
      </c>
      <c r="E12">
        <v>7.34</v>
      </c>
      <c r="F12">
        <v>7.37</v>
      </c>
      <c r="G12">
        <v>2</v>
      </c>
    </row>
    <row r="13" spans="1:8" x14ac:dyDescent="0.25">
      <c r="A13" s="58">
        <v>44144</v>
      </c>
      <c r="B13" t="s">
        <v>305</v>
      </c>
      <c r="C13">
        <v>22.9</v>
      </c>
      <c r="D13">
        <v>2.42</v>
      </c>
      <c r="E13">
        <v>7.28</v>
      </c>
      <c r="F13">
        <v>7.19</v>
      </c>
      <c r="G13">
        <v>2</v>
      </c>
    </row>
    <row r="14" spans="1:8" x14ac:dyDescent="0.25">
      <c r="A14" s="58">
        <v>44144</v>
      </c>
      <c r="B14" t="s">
        <v>302</v>
      </c>
      <c r="C14">
        <v>22.7</v>
      </c>
      <c r="D14">
        <v>2.4300000000000002</v>
      </c>
      <c r="E14">
        <v>6.75</v>
      </c>
      <c r="F14">
        <v>6.71</v>
      </c>
      <c r="G14">
        <v>2</v>
      </c>
    </row>
  </sheetData>
  <mergeCells count="1">
    <mergeCell ref="A8:H8"/>
  </mergeCell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O21"/>
  <sheetViews>
    <sheetView workbookViewId="0">
      <selection activeCell="K43" sqref="K43"/>
    </sheetView>
  </sheetViews>
  <sheetFormatPr defaultRowHeight="15" x14ac:dyDescent="0.25"/>
  <cols>
    <col min="2" max="2" width="10.42578125" customWidth="1"/>
    <col min="14" max="14" width="14.28515625" customWidth="1"/>
  </cols>
  <sheetData>
    <row r="1" spans="1:15" x14ac:dyDescent="0.25">
      <c r="A1" s="89" t="s">
        <v>317</v>
      </c>
      <c r="B1" s="89" t="s">
        <v>318</v>
      </c>
      <c r="C1" s="89" t="s">
        <v>319</v>
      </c>
      <c r="D1" s="89" t="s">
        <v>320</v>
      </c>
      <c r="E1" s="90" t="s">
        <v>319</v>
      </c>
      <c r="F1" s="89" t="s">
        <v>321</v>
      </c>
      <c r="G1" s="90" t="s">
        <v>319</v>
      </c>
      <c r="H1" s="89" t="s">
        <v>322</v>
      </c>
      <c r="I1" s="90" t="s">
        <v>319</v>
      </c>
      <c r="J1" s="89" t="s">
        <v>323</v>
      </c>
      <c r="K1" s="90" t="s">
        <v>319</v>
      </c>
      <c r="L1" s="89" t="s">
        <v>324</v>
      </c>
      <c r="M1" s="90" t="s">
        <v>319</v>
      </c>
      <c r="N1" s="89" t="s">
        <v>325</v>
      </c>
      <c r="O1" s="90" t="s">
        <v>319</v>
      </c>
    </row>
    <row r="2" spans="1:15" x14ac:dyDescent="0.25">
      <c r="A2" s="91" t="s">
        <v>284</v>
      </c>
      <c r="B2" s="91">
        <v>7</v>
      </c>
      <c r="C2" s="92">
        <v>0.53</v>
      </c>
      <c r="D2" s="93">
        <v>17</v>
      </c>
      <c r="E2" s="92">
        <v>0.43</v>
      </c>
      <c r="F2" s="94">
        <v>0</v>
      </c>
      <c r="G2" s="92">
        <v>1</v>
      </c>
      <c r="H2" s="95">
        <v>0</v>
      </c>
      <c r="I2" s="92">
        <v>1</v>
      </c>
      <c r="J2" s="93">
        <v>2</v>
      </c>
      <c r="K2" s="92">
        <v>0.97</v>
      </c>
      <c r="L2" s="95">
        <v>0</v>
      </c>
      <c r="M2" s="96">
        <v>1</v>
      </c>
      <c r="N2" s="91">
        <v>0</v>
      </c>
      <c r="O2" s="96">
        <v>1</v>
      </c>
    </row>
    <row r="3" spans="1:15" x14ac:dyDescent="0.25">
      <c r="A3" s="91" t="s">
        <v>262</v>
      </c>
      <c r="B3" s="91">
        <v>7</v>
      </c>
      <c r="C3" s="92">
        <v>0.53</v>
      </c>
      <c r="D3" s="93">
        <v>24</v>
      </c>
      <c r="E3" s="92">
        <v>0.2</v>
      </c>
      <c r="F3" s="94">
        <v>20</v>
      </c>
      <c r="G3" s="92">
        <v>0.56000000000000005</v>
      </c>
      <c r="H3" s="95">
        <v>34</v>
      </c>
      <c r="I3" s="92">
        <v>0.43</v>
      </c>
      <c r="J3" s="93">
        <v>8</v>
      </c>
      <c r="K3" s="92">
        <v>0.89</v>
      </c>
      <c r="L3" s="95">
        <v>0</v>
      </c>
      <c r="M3" s="96">
        <v>1</v>
      </c>
      <c r="N3" s="91">
        <v>0</v>
      </c>
      <c r="O3" s="96">
        <v>1</v>
      </c>
    </row>
    <row r="4" spans="1:15" x14ac:dyDescent="0.25">
      <c r="A4" s="91" t="s">
        <v>279</v>
      </c>
      <c r="B4" s="91">
        <v>11</v>
      </c>
      <c r="C4" s="92">
        <v>0.27</v>
      </c>
      <c r="D4" s="93">
        <v>15</v>
      </c>
      <c r="E4" s="92">
        <v>0.5</v>
      </c>
      <c r="F4" s="94">
        <v>41</v>
      </c>
      <c r="G4" s="92">
        <v>0.09</v>
      </c>
      <c r="H4" s="95">
        <v>45</v>
      </c>
      <c r="I4" s="92">
        <v>0.25</v>
      </c>
      <c r="J4" s="93">
        <v>24</v>
      </c>
      <c r="K4" s="92">
        <v>0.68</v>
      </c>
      <c r="L4" s="95">
        <v>15</v>
      </c>
      <c r="M4" s="96">
        <v>0.83330000000000004</v>
      </c>
      <c r="N4" s="91">
        <v>0</v>
      </c>
      <c r="O4" s="96">
        <v>1</v>
      </c>
    </row>
    <row r="5" spans="1:15" x14ac:dyDescent="0.25">
      <c r="A5" s="91" t="s">
        <v>264</v>
      </c>
      <c r="B5" s="91">
        <v>7</v>
      </c>
      <c r="C5" s="92">
        <v>0.53</v>
      </c>
      <c r="D5" s="93">
        <v>15</v>
      </c>
      <c r="E5" s="92">
        <v>0.5</v>
      </c>
      <c r="F5" s="94">
        <v>27</v>
      </c>
      <c r="G5" s="92">
        <v>0.4</v>
      </c>
      <c r="H5" s="95">
        <v>33</v>
      </c>
      <c r="I5" s="92">
        <v>0.45</v>
      </c>
      <c r="J5" s="93">
        <v>38</v>
      </c>
      <c r="K5" s="92">
        <v>0.49</v>
      </c>
      <c r="L5" s="95">
        <v>2</v>
      </c>
      <c r="M5" s="96">
        <v>0.9778</v>
      </c>
      <c r="N5" s="91">
        <v>0</v>
      </c>
      <c r="O5" s="96">
        <v>1</v>
      </c>
    </row>
    <row r="6" spans="1:15" x14ac:dyDescent="0.25">
      <c r="A6" s="91" t="s">
        <v>285</v>
      </c>
      <c r="B6" s="91">
        <v>10</v>
      </c>
      <c r="C6" s="92">
        <v>0.33</v>
      </c>
      <c r="D6" s="93">
        <v>14</v>
      </c>
      <c r="E6" s="92">
        <v>0.53</v>
      </c>
      <c r="F6" s="94">
        <v>4</v>
      </c>
      <c r="G6" s="92">
        <v>0.91</v>
      </c>
      <c r="H6" s="95">
        <v>0</v>
      </c>
      <c r="I6" s="92">
        <v>1</v>
      </c>
      <c r="J6" s="93">
        <v>0</v>
      </c>
      <c r="K6" s="92">
        <v>1</v>
      </c>
      <c r="L6" s="95">
        <v>0</v>
      </c>
      <c r="M6" s="96">
        <v>1</v>
      </c>
      <c r="N6" s="91">
        <v>0</v>
      </c>
      <c r="O6" s="96">
        <v>1</v>
      </c>
    </row>
    <row r="7" spans="1:15" x14ac:dyDescent="0.25">
      <c r="A7" s="91" t="s">
        <v>280</v>
      </c>
      <c r="B7" s="91">
        <v>0</v>
      </c>
      <c r="C7" s="92">
        <v>1</v>
      </c>
      <c r="D7" s="93">
        <v>5</v>
      </c>
      <c r="E7" s="92">
        <v>0.83</v>
      </c>
      <c r="F7" s="94">
        <v>5</v>
      </c>
      <c r="G7" s="92">
        <v>0.89</v>
      </c>
      <c r="H7" s="95">
        <v>7</v>
      </c>
      <c r="I7" s="92">
        <v>0.88</v>
      </c>
      <c r="J7" s="93">
        <v>0</v>
      </c>
      <c r="K7" s="92">
        <v>1</v>
      </c>
      <c r="L7" s="95">
        <v>0</v>
      </c>
      <c r="M7" s="96">
        <v>1</v>
      </c>
      <c r="N7" s="91">
        <v>0</v>
      </c>
      <c r="O7" s="96">
        <v>1</v>
      </c>
    </row>
    <row r="8" spans="1:15" x14ac:dyDescent="0.25">
      <c r="A8" s="91" t="s">
        <v>265</v>
      </c>
      <c r="B8" s="91">
        <v>1</v>
      </c>
      <c r="C8" s="92">
        <v>0.93</v>
      </c>
      <c r="D8" s="93">
        <v>0</v>
      </c>
      <c r="E8" s="92">
        <v>1</v>
      </c>
      <c r="F8" s="94">
        <v>0</v>
      </c>
      <c r="G8" s="92">
        <v>1</v>
      </c>
      <c r="H8" s="95">
        <v>10</v>
      </c>
      <c r="I8" s="92">
        <v>0.83</v>
      </c>
      <c r="J8" s="93">
        <v>0</v>
      </c>
      <c r="K8" s="92">
        <v>1</v>
      </c>
      <c r="L8" s="95">
        <v>0</v>
      </c>
      <c r="M8" s="96">
        <v>1</v>
      </c>
      <c r="N8" s="91">
        <v>0</v>
      </c>
      <c r="O8" s="96">
        <v>1</v>
      </c>
    </row>
    <row r="9" spans="1:15" x14ac:dyDescent="0.25">
      <c r="A9" s="91" t="s">
        <v>288</v>
      </c>
      <c r="B9" s="91">
        <v>1</v>
      </c>
      <c r="C9" s="92">
        <v>0.93</v>
      </c>
      <c r="D9" s="93">
        <v>15</v>
      </c>
      <c r="E9" s="92">
        <v>0.5</v>
      </c>
      <c r="F9" s="94">
        <v>0</v>
      </c>
      <c r="G9" s="92">
        <v>1</v>
      </c>
      <c r="H9" s="95">
        <v>0</v>
      </c>
      <c r="I9" s="92">
        <v>1</v>
      </c>
      <c r="J9" s="93">
        <v>0</v>
      </c>
      <c r="K9" s="92">
        <v>1</v>
      </c>
      <c r="L9" s="95">
        <v>0</v>
      </c>
      <c r="M9" s="96">
        <v>1</v>
      </c>
      <c r="N9" s="91">
        <v>0</v>
      </c>
      <c r="O9" s="96">
        <v>1</v>
      </c>
    </row>
    <row r="10" spans="1:15" x14ac:dyDescent="0.25">
      <c r="A10" s="91" t="s">
        <v>287</v>
      </c>
      <c r="B10" s="91">
        <v>15</v>
      </c>
      <c r="C10" s="92">
        <v>0</v>
      </c>
      <c r="D10" s="93">
        <v>15</v>
      </c>
      <c r="E10" s="92">
        <v>0.5</v>
      </c>
      <c r="F10" s="94">
        <v>25</v>
      </c>
      <c r="G10" s="92">
        <v>0.44</v>
      </c>
      <c r="H10" s="95">
        <v>15</v>
      </c>
      <c r="I10" s="92">
        <v>0.75</v>
      </c>
      <c r="J10" s="93">
        <v>15</v>
      </c>
      <c r="K10" s="92">
        <v>0.8</v>
      </c>
      <c r="L10" s="95">
        <v>0</v>
      </c>
      <c r="M10" s="96">
        <v>1</v>
      </c>
      <c r="N10" s="91">
        <v>0</v>
      </c>
      <c r="O10" s="96">
        <v>1</v>
      </c>
    </row>
    <row r="11" spans="1:15" x14ac:dyDescent="0.25">
      <c r="A11" s="91" t="s">
        <v>286</v>
      </c>
      <c r="B11" s="91">
        <v>11</v>
      </c>
      <c r="C11" s="92">
        <v>0.27</v>
      </c>
      <c r="D11" s="93">
        <v>6</v>
      </c>
      <c r="E11" s="92">
        <v>0.8</v>
      </c>
      <c r="F11" s="94">
        <v>0</v>
      </c>
      <c r="G11" s="92">
        <v>1</v>
      </c>
      <c r="H11" s="95">
        <v>0</v>
      </c>
      <c r="I11" s="92">
        <v>1</v>
      </c>
      <c r="J11" s="93">
        <v>0</v>
      </c>
      <c r="K11" s="92">
        <v>1</v>
      </c>
      <c r="L11" s="95">
        <v>0</v>
      </c>
      <c r="M11" s="96">
        <v>1</v>
      </c>
      <c r="N11" s="91">
        <v>0</v>
      </c>
      <c r="O11" s="96">
        <v>1</v>
      </c>
    </row>
    <row r="12" spans="1:15" x14ac:dyDescent="0.25">
      <c r="A12" s="91" t="s">
        <v>276</v>
      </c>
      <c r="B12" s="91">
        <v>2</v>
      </c>
      <c r="C12" s="92">
        <v>0.87</v>
      </c>
      <c r="D12" s="93">
        <v>3</v>
      </c>
      <c r="E12" s="92">
        <v>0.9</v>
      </c>
      <c r="F12" s="94">
        <v>0</v>
      </c>
      <c r="G12" s="92">
        <v>1</v>
      </c>
      <c r="H12" s="95">
        <v>3</v>
      </c>
      <c r="I12" s="92">
        <v>0.95</v>
      </c>
      <c r="J12" s="93">
        <v>0</v>
      </c>
      <c r="K12" s="92">
        <v>1</v>
      </c>
      <c r="L12" s="91">
        <v>0</v>
      </c>
      <c r="M12" s="96">
        <v>1</v>
      </c>
      <c r="N12" s="91">
        <v>1</v>
      </c>
      <c r="O12" s="96">
        <v>0.99050000000000005</v>
      </c>
    </row>
    <row r="13" spans="1:15" x14ac:dyDescent="0.25">
      <c r="A13" s="91" t="s">
        <v>266</v>
      </c>
      <c r="B13" s="91">
        <v>0</v>
      </c>
      <c r="C13" s="92">
        <v>1</v>
      </c>
      <c r="D13" s="93">
        <v>0</v>
      </c>
      <c r="E13" s="92">
        <v>1</v>
      </c>
      <c r="F13" s="94">
        <v>5</v>
      </c>
      <c r="G13" s="92">
        <v>0.89</v>
      </c>
      <c r="H13" s="95">
        <v>1</v>
      </c>
      <c r="I13" s="92">
        <v>0.98</v>
      </c>
      <c r="J13" s="93">
        <v>4</v>
      </c>
      <c r="K13" s="92">
        <v>0.95</v>
      </c>
      <c r="L13" s="91">
        <v>1</v>
      </c>
      <c r="M13" s="96">
        <v>0.9889</v>
      </c>
      <c r="N13" s="91">
        <v>2</v>
      </c>
      <c r="O13" s="96">
        <v>0.98099999999999998</v>
      </c>
    </row>
    <row r="14" spans="1:15" x14ac:dyDescent="0.25">
      <c r="A14" s="91" t="s">
        <v>277</v>
      </c>
      <c r="B14" s="91">
        <v>0</v>
      </c>
      <c r="C14" s="92">
        <v>1</v>
      </c>
      <c r="D14" s="93">
        <v>4</v>
      </c>
      <c r="E14" s="92">
        <v>0.87</v>
      </c>
      <c r="F14" s="94">
        <v>7</v>
      </c>
      <c r="G14" s="92">
        <v>0.84</v>
      </c>
      <c r="H14" s="95">
        <v>0</v>
      </c>
      <c r="I14" s="92">
        <v>1</v>
      </c>
      <c r="J14" s="93">
        <v>0</v>
      </c>
      <c r="K14" s="92">
        <v>1</v>
      </c>
      <c r="L14" s="91">
        <v>0</v>
      </c>
      <c r="M14" s="96">
        <v>1</v>
      </c>
      <c r="N14" s="91">
        <v>1</v>
      </c>
      <c r="O14" s="96">
        <v>0.99050000000000005</v>
      </c>
    </row>
    <row r="15" spans="1:15" x14ac:dyDescent="0.25">
      <c r="A15" s="91" t="s">
        <v>272</v>
      </c>
      <c r="B15" s="91">
        <v>11</v>
      </c>
      <c r="C15" s="92">
        <v>0.27</v>
      </c>
      <c r="D15" s="93">
        <v>15</v>
      </c>
      <c r="E15" s="92">
        <v>0.5</v>
      </c>
      <c r="F15" s="94">
        <v>15</v>
      </c>
      <c r="G15" s="92">
        <v>0.67</v>
      </c>
      <c r="H15" s="95">
        <v>2</v>
      </c>
      <c r="I15" s="92">
        <v>0.97</v>
      </c>
      <c r="J15" s="93">
        <v>1</v>
      </c>
      <c r="K15" s="92">
        <v>0.99</v>
      </c>
      <c r="L15" s="91">
        <v>0</v>
      </c>
      <c r="M15" s="96">
        <v>1</v>
      </c>
      <c r="N15" s="91">
        <v>0</v>
      </c>
      <c r="O15" s="96">
        <v>1</v>
      </c>
    </row>
    <row r="16" spans="1:15" x14ac:dyDescent="0.25">
      <c r="A16" s="91" t="s">
        <v>267</v>
      </c>
      <c r="B16" s="91">
        <v>0</v>
      </c>
      <c r="C16" s="92">
        <v>1</v>
      </c>
      <c r="D16" s="93">
        <v>0</v>
      </c>
      <c r="E16" s="92">
        <v>1</v>
      </c>
      <c r="F16" s="94">
        <v>2</v>
      </c>
      <c r="G16" s="92">
        <v>0.96</v>
      </c>
      <c r="H16" s="95">
        <v>0</v>
      </c>
      <c r="I16" s="92">
        <v>1</v>
      </c>
      <c r="J16" s="93">
        <v>3</v>
      </c>
      <c r="K16" s="92">
        <v>0.96</v>
      </c>
      <c r="L16" s="91">
        <v>1</v>
      </c>
      <c r="M16" s="96">
        <v>0.9889</v>
      </c>
      <c r="N16" s="91">
        <v>0</v>
      </c>
      <c r="O16" s="96">
        <v>1</v>
      </c>
    </row>
    <row r="17" spans="1:15" x14ac:dyDescent="0.25">
      <c r="A17" s="91" t="s">
        <v>273</v>
      </c>
      <c r="B17" s="91">
        <v>2</v>
      </c>
      <c r="C17" s="92">
        <v>0.87</v>
      </c>
      <c r="D17" s="93">
        <v>0</v>
      </c>
      <c r="E17" s="92">
        <v>1</v>
      </c>
      <c r="F17" s="94">
        <v>15</v>
      </c>
      <c r="G17" s="92">
        <v>0.67</v>
      </c>
      <c r="H17" s="95">
        <v>0</v>
      </c>
      <c r="I17" s="92">
        <v>1</v>
      </c>
      <c r="J17" s="93">
        <v>3</v>
      </c>
      <c r="K17" s="92">
        <v>0.96</v>
      </c>
      <c r="L17" s="91">
        <v>0</v>
      </c>
      <c r="M17" s="96">
        <v>1</v>
      </c>
      <c r="N17" s="91">
        <v>0</v>
      </c>
      <c r="O17" s="96">
        <v>1</v>
      </c>
    </row>
    <row r="18" spans="1:15" x14ac:dyDescent="0.25">
      <c r="A18" s="91" t="s">
        <v>268</v>
      </c>
      <c r="B18" s="91">
        <v>0</v>
      </c>
      <c r="C18" s="92">
        <v>1</v>
      </c>
      <c r="D18" s="93">
        <v>0</v>
      </c>
      <c r="E18" s="92">
        <v>1</v>
      </c>
      <c r="F18" s="94">
        <v>0</v>
      </c>
      <c r="G18" s="92">
        <v>1</v>
      </c>
      <c r="H18" s="95">
        <v>0</v>
      </c>
      <c r="I18" s="92">
        <v>1</v>
      </c>
      <c r="J18" s="93">
        <v>0</v>
      </c>
      <c r="K18" s="92">
        <v>1</v>
      </c>
      <c r="L18" s="91">
        <v>0</v>
      </c>
      <c r="M18" s="96">
        <v>1</v>
      </c>
      <c r="N18" s="91">
        <v>0</v>
      </c>
      <c r="O18" s="96">
        <v>1</v>
      </c>
    </row>
    <row r="19" spans="1:15" x14ac:dyDescent="0.25">
      <c r="A19" s="91" t="s">
        <v>281</v>
      </c>
      <c r="B19" s="91">
        <v>6</v>
      </c>
      <c r="C19" s="92">
        <v>0.6</v>
      </c>
      <c r="D19" s="93">
        <v>8</v>
      </c>
      <c r="E19" s="92">
        <v>0.73</v>
      </c>
      <c r="F19" s="94">
        <v>5</v>
      </c>
      <c r="G19" s="92">
        <v>0.89</v>
      </c>
      <c r="H19" s="95">
        <v>0</v>
      </c>
      <c r="I19" s="92">
        <v>1</v>
      </c>
      <c r="J19" s="93">
        <v>3</v>
      </c>
      <c r="K19" s="92">
        <v>0.96</v>
      </c>
      <c r="L19" s="91">
        <v>0</v>
      </c>
      <c r="M19" s="96">
        <v>1</v>
      </c>
      <c r="N19" s="91">
        <v>0</v>
      </c>
      <c r="O19" s="96">
        <v>1</v>
      </c>
    </row>
    <row r="20" spans="1:15" x14ac:dyDescent="0.25">
      <c r="A20" s="91" t="s">
        <v>269</v>
      </c>
      <c r="B20" s="91">
        <v>0</v>
      </c>
      <c r="C20" s="92">
        <v>1</v>
      </c>
      <c r="D20" s="93">
        <v>2</v>
      </c>
      <c r="E20" s="92">
        <v>0.93</v>
      </c>
      <c r="F20" s="94">
        <v>9</v>
      </c>
      <c r="G20" s="92">
        <v>0.8</v>
      </c>
      <c r="H20" s="95">
        <v>0</v>
      </c>
      <c r="I20" s="92">
        <v>1</v>
      </c>
      <c r="J20" s="93">
        <v>0</v>
      </c>
      <c r="K20" s="92">
        <v>1</v>
      </c>
      <c r="L20" s="91">
        <v>0</v>
      </c>
      <c r="M20" s="96">
        <v>1</v>
      </c>
      <c r="N20" s="91">
        <v>1</v>
      </c>
      <c r="O20" s="96">
        <v>0.99050000000000005</v>
      </c>
    </row>
    <row r="21" spans="1:15" x14ac:dyDescent="0.25">
      <c r="A21" s="91" t="s">
        <v>274</v>
      </c>
      <c r="B21" s="91">
        <v>0</v>
      </c>
      <c r="C21" s="92">
        <v>1</v>
      </c>
      <c r="D21" s="93">
        <v>3</v>
      </c>
      <c r="E21" s="92">
        <v>0.9</v>
      </c>
      <c r="F21" s="94">
        <v>13</v>
      </c>
      <c r="G21" s="92">
        <v>0.71</v>
      </c>
      <c r="H21" s="95">
        <v>0</v>
      </c>
      <c r="I21" s="92">
        <v>1</v>
      </c>
      <c r="J21" s="93">
        <v>0</v>
      </c>
      <c r="K21" s="92">
        <v>1</v>
      </c>
      <c r="L21" s="91">
        <v>10</v>
      </c>
      <c r="M21" s="96">
        <v>0.88890000000000002</v>
      </c>
      <c r="N21" s="91">
        <v>4</v>
      </c>
      <c r="O21" s="96">
        <v>0.96189999999999998</v>
      </c>
    </row>
  </sheetData>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Q23"/>
  <sheetViews>
    <sheetView workbookViewId="0">
      <selection activeCell="N36" sqref="N36"/>
    </sheetView>
  </sheetViews>
  <sheetFormatPr defaultRowHeight="15" x14ac:dyDescent="0.25"/>
  <sheetData>
    <row r="1" spans="1:17" x14ac:dyDescent="0.25">
      <c r="A1" s="57" t="s">
        <v>317</v>
      </c>
      <c r="B1" s="97" t="s">
        <v>318</v>
      </c>
      <c r="C1" s="89" t="s">
        <v>319</v>
      </c>
      <c r="D1" s="98" t="s">
        <v>320</v>
      </c>
      <c r="E1" s="89" t="s">
        <v>319</v>
      </c>
      <c r="F1" s="57" t="s">
        <v>321</v>
      </c>
      <c r="G1" s="89" t="s">
        <v>319</v>
      </c>
      <c r="H1" s="57" t="s">
        <v>322</v>
      </c>
      <c r="I1" s="89" t="s">
        <v>319</v>
      </c>
      <c r="J1" s="57" t="s">
        <v>323</v>
      </c>
      <c r="K1" s="89" t="s">
        <v>319</v>
      </c>
      <c r="L1" s="57" t="s">
        <v>324</v>
      </c>
      <c r="M1" s="89" t="s">
        <v>319</v>
      </c>
      <c r="N1" s="57" t="s">
        <v>325</v>
      </c>
      <c r="O1" s="104" t="s">
        <v>319</v>
      </c>
      <c r="P1" s="106"/>
      <c r="Q1" s="15"/>
    </row>
    <row r="2" spans="1:17" x14ac:dyDescent="0.25">
      <c r="A2" s="9" t="s">
        <v>298</v>
      </c>
      <c r="B2" s="99">
        <v>0</v>
      </c>
      <c r="C2" s="100">
        <v>1</v>
      </c>
      <c r="D2" s="101">
        <v>0</v>
      </c>
      <c r="E2" s="100">
        <v>1</v>
      </c>
      <c r="F2" s="9">
        <v>0</v>
      </c>
      <c r="G2" s="102">
        <v>1</v>
      </c>
      <c r="H2" s="9">
        <v>4</v>
      </c>
      <c r="I2" s="89">
        <v>0.93333333299999999</v>
      </c>
      <c r="J2" s="9">
        <v>2</v>
      </c>
      <c r="K2" s="89">
        <v>0.97333333300000002</v>
      </c>
      <c r="L2" s="9">
        <v>0</v>
      </c>
      <c r="M2" s="89">
        <v>1</v>
      </c>
      <c r="N2" s="9">
        <v>0</v>
      </c>
      <c r="O2" s="105">
        <v>1</v>
      </c>
      <c r="P2" s="107"/>
      <c r="Q2" s="103"/>
    </row>
    <row r="3" spans="1:17" x14ac:dyDescent="0.25">
      <c r="A3" s="9" t="s">
        <v>305</v>
      </c>
      <c r="B3" s="99">
        <v>1</v>
      </c>
      <c r="C3" s="100">
        <v>0.93</v>
      </c>
      <c r="D3" s="101">
        <v>0</v>
      </c>
      <c r="E3" s="100">
        <v>1</v>
      </c>
      <c r="F3" s="9">
        <v>3</v>
      </c>
      <c r="G3" s="102">
        <v>0.93330000000000002</v>
      </c>
      <c r="H3" s="9">
        <v>0</v>
      </c>
      <c r="I3" s="89">
        <v>1</v>
      </c>
      <c r="J3" s="9">
        <v>0</v>
      </c>
      <c r="K3" s="89">
        <v>1</v>
      </c>
      <c r="L3" s="9">
        <v>0</v>
      </c>
      <c r="M3" s="89">
        <v>1</v>
      </c>
      <c r="N3" s="9">
        <v>0</v>
      </c>
      <c r="O3" s="105">
        <v>1</v>
      </c>
      <c r="P3" s="107"/>
      <c r="Q3" s="15"/>
    </row>
    <row r="4" spans="1:17" x14ac:dyDescent="0.25">
      <c r="A4" s="9" t="s">
        <v>295</v>
      </c>
      <c r="B4" s="99">
        <v>0</v>
      </c>
      <c r="C4" s="100">
        <v>1</v>
      </c>
      <c r="D4" s="101">
        <v>0</v>
      </c>
      <c r="E4" s="100">
        <v>1</v>
      </c>
      <c r="F4" s="9">
        <v>0</v>
      </c>
      <c r="G4" s="102">
        <v>1</v>
      </c>
      <c r="H4" s="9">
        <v>2</v>
      </c>
      <c r="I4" s="89">
        <v>0.96666666700000003</v>
      </c>
      <c r="J4" s="9">
        <v>5</v>
      </c>
      <c r="K4" s="89">
        <v>0.93333333299999999</v>
      </c>
      <c r="L4" s="9">
        <v>0</v>
      </c>
      <c r="M4" s="89">
        <v>1</v>
      </c>
      <c r="N4" s="9">
        <v>0</v>
      </c>
      <c r="O4" s="105">
        <v>1</v>
      </c>
      <c r="P4" s="107"/>
      <c r="Q4" s="15"/>
    </row>
    <row r="5" spans="1:17" x14ac:dyDescent="0.25">
      <c r="A5" s="9" t="s">
        <v>296</v>
      </c>
      <c r="B5" s="99">
        <v>0</v>
      </c>
      <c r="C5" s="100">
        <v>1</v>
      </c>
      <c r="D5" s="101">
        <v>0</v>
      </c>
      <c r="E5" s="100">
        <v>1</v>
      </c>
      <c r="F5" s="9">
        <v>0</v>
      </c>
      <c r="G5" s="102">
        <v>1</v>
      </c>
      <c r="H5" s="9">
        <v>0</v>
      </c>
      <c r="I5" s="89">
        <v>1</v>
      </c>
      <c r="J5" s="9">
        <v>0</v>
      </c>
      <c r="K5" s="89">
        <v>1</v>
      </c>
      <c r="L5" s="9">
        <v>0</v>
      </c>
      <c r="M5" s="89">
        <v>1</v>
      </c>
      <c r="N5" s="9">
        <v>0</v>
      </c>
      <c r="O5" s="105">
        <v>1</v>
      </c>
      <c r="P5" s="107"/>
      <c r="Q5" s="15"/>
    </row>
    <row r="6" spans="1:17" x14ac:dyDescent="0.25">
      <c r="A6" s="9" t="s">
        <v>301</v>
      </c>
      <c r="B6" s="99">
        <v>0</v>
      </c>
      <c r="C6" s="100">
        <v>1</v>
      </c>
      <c r="D6" s="101">
        <v>0</v>
      </c>
      <c r="E6" s="100">
        <v>1</v>
      </c>
      <c r="F6" s="9">
        <v>0</v>
      </c>
      <c r="G6" s="102">
        <v>1</v>
      </c>
      <c r="H6" s="9">
        <v>0</v>
      </c>
      <c r="I6" s="89">
        <v>1</v>
      </c>
      <c r="J6" s="9">
        <v>0</v>
      </c>
      <c r="K6" s="89">
        <v>1</v>
      </c>
      <c r="L6" s="9">
        <v>0</v>
      </c>
      <c r="M6" s="89">
        <v>1</v>
      </c>
      <c r="N6" s="9">
        <v>0</v>
      </c>
      <c r="O6" s="105">
        <v>1</v>
      </c>
      <c r="P6" s="107"/>
      <c r="Q6" s="15"/>
    </row>
    <row r="7" spans="1:17" x14ac:dyDescent="0.25">
      <c r="A7" s="9" t="s">
        <v>297</v>
      </c>
      <c r="B7" s="99">
        <v>0</v>
      </c>
      <c r="C7" s="100">
        <v>1</v>
      </c>
      <c r="D7" s="101">
        <v>3</v>
      </c>
      <c r="E7" s="100">
        <v>0.9</v>
      </c>
      <c r="F7" s="9">
        <v>1</v>
      </c>
      <c r="G7" s="102">
        <v>0.9778</v>
      </c>
      <c r="H7" s="9">
        <v>0</v>
      </c>
      <c r="I7" s="89">
        <v>1</v>
      </c>
      <c r="J7" s="9">
        <v>0</v>
      </c>
      <c r="K7" s="89">
        <v>1</v>
      </c>
      <c r="L7" s="9">
        <v>0</v>
      </c>
      <c r="M7" s="89">
        <v>1</v>
      </c>
      <c r="N7" s="9">
        <v>0</v>
      </c>
      <c r="O7" s="105">
        <v>1</v>
      </c>
      <c r="P7" s="107"/>
      <c r="Q7" s="15"/>
    </row>
    <row r="8" spans="1:17" x14ac:dyDescent="0.25">
      <c r="A8" s="9" t="s">
        <v>306</v>
      </c>
      <c r="B8" s="99">
        <v>0</v>
      </c>
      <c r="C8" s="100">
        <v>1</v>
      </c>
      <c r="D8" s="101">
        <v>1</v>
      </c>
      <c r="E8" s="100">
        <v>0.97</v>
      </c>
      <c r="F8" s="9">
        <v>0</v>
      </c>
      <c r="G8" s="102">
        <v>1</v>
      </c>
      <c r="H8" s="9">
        <v>3</v>
      </c>
      <c r="I8" s="89">
        <v>0.95</v>
      </c>
      <c r="J8" s="9">
        <v>0</v>
      </c>
      <c r="K8" s="89">
        <v>1</v>
      </c>
      <c r="L8" s="9">
        <v>0</v>
      </c>
      <c r="M8" s="89">
        <v>1</v>
      </c>
      <c r="N8" s="9">
        <v>0</v>
      </c>
      <c r="O8" s="105">
        <v>1</v>
      </c>
      <c r="P8" s="107"/>
      <c r="Q8" s="15"/>
    </row>
    <row r="9" spans="1:17" x14ac:dyDescent="0.25">
      <c r="A9" s="9" t="s">
        <v>303</v>
      </c>
      <c r="B9" s="99">
        <v>15</v>
      </c>
      <c r="C9" s="100">
        <v>0</v>
      </c>
      <c r="D9" s="101">
        <v>8</v>
      </c>
      <c r="E9" s="100">
        <v>0.73</v>
      </c>
      <c r="F9" s="9">
        <v>8</v>
      </c>
      <c r="G9" s="102">
        <v>0.82220000000000004</v>
      </c>
      <c r="H9" s="9">
        <v>0</v>
      </c>
      <c r="I9" s="89">
        <v>1</v>
      </c>
      <c r="J9" s="9">
        <v>3</v>
      </c>
      <c r="K9" s="89">
        <v>0.96</v>
      </c>
      <c r="L9" s="9">
        <v>0</v>
      </c>
      <c r="M9" s="89">
        <v>1</v>
      </c>
      <c r="N9" s="9">
        <v>0</v>
      </c>
      <c r="O9" s="105">
        <v>1</v>
      </c>
      <c r="P9" s="107"/>
      <c r="Q9" s="15"/>
    </row>
    <row r="10" spans="1:17" x14ac:dyDescent="0.25">
      <c r="A10" s="9" t="s">
        <v>307</v>
      </c>
      <c r="B10" s="99">
        <v>15</v>
      </c>
      <c r="C10" s="100">
        <v>0</v>
      </c>
      <c r="D10" s="101">
        <v>25</v>
      </c>
      <c r="E10" s="100">
        <v>0.17</v>
      </c>
      <c r="F10" s="9">
        <v>0</v>
      </c>
      <c r="G10" s="102">
        <v>1</v>
      </c>
      <c r="H10" s="9">
        <v>4</v>
      </c>
      <c r="I10" s="89">
        <v>0.93333333299999999</v>
      </c>
      <c r="J10" s="9">
        <v>4</v>
      </c>
      <c r="K10" s="89">
        <v>0.94666666700000002</v>
      </c>
      <c r="L10" s="9">
        <v>0</v>
      </c>
      <c r="M10" s="89">
        <v>1</v>
      </c>
      <c r="N10" s="9">
        <v>1</v>
      </c>
      <c r="O10" s="105">
        <v>0.99050000000000005</v>
      </c>
      <c r="P10" s="107"/>
      <c r="Q10" s="15"/>
    </row>
    <row r="11" spans="1:17" x14ac:dyDescent="0.25">
      <c r="A11" s="9" t="s">
        <v>302</v>
      </c>
      <c r="B11" s="99">
        <v>15</v>
      </c>
      <c r="C11" s="100">
        <v>0</v>
      </c>
      <c r="D11" s="101">
        <v>0</v>
      </c>
      <c r="E11" s="100">
        <v>1</v>
      </c>
      <c r="F11" s="9">
        <v>6</v>
      </c>
      <c r="G11" s="102">
        <v>0.86670000000000003</v>
      </c>
      <c r="H11" s="9">
        <v>0</v>
      </c>
      <c r="I11" s="89">
        <v>1</v>
      </c>
      <c r="J11" s="9">
        <v>0</v>
      </c>
      <c r="K11" s="89">
        <v>1</v>
      </c>
      <c r="L11" s="9">
        <v>2</v>
      </c>
      <c r="M11" s="89">
        <v>0.97777777799999999</v>
      </c>
      <c r="N11" s="9">
        <v>2</v>
      </c>
      <c r="O11" s="105">
        <v>0.98099999999999998</v>
      </c>
      <c r="P11" s="107"/>
      <c r="Q11" s="15"/>
    </row>
    <row r="12" spans="1:17" x14ac:dyDescent="0.25">
      <c r="A12" s="9" t="s">
        <v>326</v>
      </c>
      <c r="B12" s="99">
        <v>4</v>
      </c>
      <c r="C12" s="100">
        <v>0.73</v>
      </c>
      <c r="D12" s="101">
        <v>1</v>
      </c>
      <c r="E12" s="100">
        <v>0.97</v>
      </c>
      <c r="F12" s="9">
        <v>0</v>
      </c>
      <c r="G12" s="100">
        <v>1</v>
      </c>
      <c r="H12" s="9">
        <v>0</v>
      </c>
      <c r="I12" s="89">
        <v>1</v>
      </c>
      <c r="J12" s="9">
        <v>0</v>
      </c>
      <c r="K12" s="89">
        <v>1</v>
      </c>
      <c r="L12" s="9">
        <v>0</v>
      </c>
      <c r="M12" s="89">
        <v>1</v>
      </c>
      <c r="N12" s="9">
        <v>0</v>
      </c>
      <c r="O12" s="105">
        <v>1</v>
      </c>
      <c r="P12" s="107"/>
      <c r="Q12" s="103"/>
    </row>
    <row r="13" spans="1:17" x14ac:dyDescent="0.25">
      <c r="A13" s="9" t="s">
        <v>327</v>
      </c>
      <c r="B13" s="99">
        <v>5</v>
      </c>
      <c r="C13" s="100">
        <v>0.67</v>
      </c>
      <c r="D13" s="101">
        <v>7</v>
      </c>
      <c r="E13" s="100">
        <v>0.77</v>
      </c>
      <c r="F13" s="9">
        <v>12</v>
      </c>
      <c r="G13" s="100">
        <v>0.73</v>
      </c>
      <c r="H13" s="9">
        <v>20</v>
      </c>
      <c r="I13" s="89">
        <v>0.66666666699999999</v>
      </c>
      <c r="J13" s="9">
        <v>13</v>
      </c>
      <c r="K13" s="89">
        <v>0.82666666700000002</v>
      </c>
      <c r="L13" s="9">
        <v>0</v>
      </c>
      <c r="M13" s="89">
        <v>1</v>
      </c>
      <c r="N13" s="9">
        <v>0</v>
      </c>
      <c r="O13" s="105">
        <v>1</v>
      </c>
      <c r="P13" s="107"/>
      <c r="Q13" s="15"/>
    </row>
    <row r="14" spans="1:17" x14ac:dyDescent="0.25">
      <c r="A14" s="9" t="s">
        <v>328</v>
      </c>
      <c r="B14" s="99">
        <v>3</v>
      </c>
      <c r="C14" s="100">
        <v>0.8</v>
      </c>
      <c r="D14" s="101">
        <v>4</v>
      </c>
      <c r="E14" s="100">
        <v>0.87</v>
      </c>
      <c r="F14" s="9">
        <v>1</v>
      </c>
      <c r="G14" s="100">
        <v>0.98</v>
      </c>
      <c r="H14" s="9">
        <v>0</v>
      </c>
      <c r="I14" s="89">
        <v>1</v>
      </c>
      <c r="J14" s="9">
        <v>1</v>
      </c>
      <c r="K14" s="89">
        <v>0.98666666700000005</v>
      </c>
      <c r="L14" s="9">
        <v>0</v>
      </c>
      <c r="M14" s="89">
        <v>1</v>
      </c>
      <c r="N14" s="9">
        <v>0</v>
      </c>
      <c r="O14" s="105">
        <v>1</v>
      </c>
      <c r="P14" s="107"/>
      <c r="Q14" s="15"/>
    </row>
    <row r="15" spans="1:17" x14ac:dyDescent="0.25">
      <c r="A15" s="9" t="s">
        <v>291</v>
      </c>
      <c r="B15" s="99">
        <v>3</v>
      </c>
      <c r="C15" s="100">
        <v>0.8</v>
      </c>
      <c r="D15" s="101">
        <v>4</v>
      </c>
      <c r="E15" s="100">
        <v>0.87</v>
      </c>
      <c r="F15" s="9">
        <v>5</v>
      </c>
      <c r="G15" s="100">
        <v>0.89</v>
      </c>
      <c r="H15" s="9">
        <v>15</v>
      </c>
      <c r="I15" s="89">
        <v>0.75</v>
      </c>
      <c r="J15" s="9">
        <v>14</v>
      </c>
      <c r="K15" s="89">
        <v>0.81333333299999999</v>
      </c>
      <c r="L15" s="9">
        <v>0</v>
      </c>
      <c r="M15" s="89">
        <v>1</v>
      </c>
      <c r="N15" s="9">
        <v>0</v>
      </c>
      <c r="O15" s="105">
        <v>1</v>
      </c>
      <c r="P15" s="107"/>
      <c r="Q15" s="15"/>
    </row>
    <row r="16" spans="1:17" x14ac:dyDescent="0.25">
      <c r="A16" s="9" t="s">
        <v>329</v>
      </c>
      <c r="B16" s="99">
        <v>7</v>
      </c>
      <c r="C16" s="100">
        <v>0.53</v>
      </c>
      <c r="D16" s="101">
        <v>0</v>
      </c>
      <c r="E16" s="100">
        <v>1</v>
      </c>
      <c r="F16" s="9">
        <v>0</v>
      </c>
      <c r="G16" s="100">
        <v>1</v>
      </c>
      <c r="H16" s="9">
        <v>2</v>
      </c>
      <c r="I16" s="89">
        <v>0.96666666700000003</v>
      </c>
      <c r="J16" s="9">
        <v>0</v>
      </c>
      <c r="K16" s="89">
        <v>1</v>
      </c>
      <c r="L16" s="9">
        <v>2</v>
      </c>
      <c r="M16" s="89">
        <v>0.97777777799999999</v>
      </c>
      <c r="N16" s="9">
        <v>2</v>
      </c>
      <c r="O16" s="105">
        <v>0.98099999999999998</v>
      </c>
      <c r="P16" s="107"/>
      <c r="Q16" s="15"/>
    </row>
    <row r="17" spans="1:17" x14ac:dyDescent="0.25">
      <c r="A17" s="9" t="s">
        <v>290</v>
      </c>
      <c r="B17" s="99">
        <v>2</v>
      </c>
      <c r="C17" s="100">
        <v>0.87</v>
      </c>
      <c r="D17" s="101">
        <v>0</v>
      </c>
      <c r="E17" s="100">
        <v>1</v>
      </c>
      <c r="F17" s="9">
        <v>0</v>
      </c>
      <c r="G17" s="100">
        <v>1</v>
      </c>
      <c r="H17" s="9">
        <v>0</v>
      </c>
      <c r="I17" s="89">
        <v>1</v>
      </c>
      <c r="J17" s="9">
        <v>1</v>
      </c>
      <c r="K17" s="89">
        <v>0.98666666700000005</v>
      </c>
      <c r="L17" s="9">
        <v>0</v>
      </c>
      <c r="M17" s="89">
        <v>1</v>
      </c>
      <c r="N17" s="9">
        <v>0</v>
      </c>
      <c r="O17" s="105">
        <v>1</v>
      </c>
      <c r="P17" s="107"/>
      <c r="Q17" s="15"/>
    </row>
    <row r="18" spans="1:17" x14ac:dyDescent="0.25">
      <c r="A18" s="9" t="s">
        <v>330</v>
      </c>
      <c r="B18" s="99">
        <v>5</v>
      </c>
      <c r="C18" s="100">
        <v>0.67</v>
      </c>
      <c r="D18" s="101">
        <v>0</v>
      </c>
      <c r="E18" s="100">
        <v>1</v>
      </c>
      <c r="F18" s="9">
        <v>0</v>
      </c>
      <c r="G18" s="100">
        <v>1</v>
      </c>
      <c r="H18" s="9">
        <v>3</v>
      </c>
      <c r="I18" s="89">
        <v>0.95</v>
      </c>
      <c r="J18" s="9">
        <v>0</v>
      </c>
      <c r="K18" s="89">
        <v>1</v>
      </c>
      <c r="L18" s="9">
        <v>1</v>
      </c>
      <c r="M18" s="89">
        <v>0.98888888900000005</v>
      </c>
      <c r="N18" s="9">
        <v>1</v>
      </c>
      <c r="O18" s="105">
        <v>0.99050000000000005</v>
      </c>
      <c r="P18" s="107"/>
      <c r="Q18" s="15"/>
    </row>
    <row r="19" spans="1:17" x14ac:dyDescent="0.25">
      <c r="A19" s="9" t="s">
        <v>292</v>
      </c>
      <c r="B19" s="99">
        <v>9</v>
      </c>
      <c r="C19" s="100">
        <v>0.4</v>
      </c>
      <c r="D19" s="101">
        <v>0</v>
      </c>
      <c r="E19" s="100">
        <v>1</v>
      </c>
      <c r="F19" s="9">
        <v>4</v>
      </c>
      <c r="G19" s="100">
        <v>0.91</v>
      </c>
      <c r="H19" s="9">
        <v>0</v>
      </c>
      <c r="I19" s="89">
        <v>1</v>
      </c>
      <c r="J19" s="9">
        <v>0</v>
      </c>
      <c r="K19" s="89">
        <v>1</v>
      </c>
      <c r="L19" s="9">
        <v>2</v>
      </c>
      <c r="M19" s="89">
        <v>0.97777777799999999</v>
      </c>
      <c r="N19" s="9">
        <v>2</v>
      </c>
      <c r="O19" s="105">
        <v>0.98099999999999998</v>
      </c>
      <c r="P19" s="107"/>
      <c r="Q19" s="15"/>
    </row>
    <row r="20" spans="1:17" x14ac:dyDescent="0.25">
      <c r="A20" s="9" t="s">
        <v>331</v>
      </c>
      <c r="B20" s="99">
        <v>1</v>
      </c>
      <c r="C20" s="100">
        <v>0.93</v>
      </c>
      <c r="D20" s="101">
        <v>0</v>
      </c>
      <c r="E20" s="100">
        <v>1</v>
      </c>
      <c r="F20" s="9">
        <v>2</v>
      </c>
      <c r="G20" s="100">
        <v>0.96</v>
      </c>
      <c r="H20" s="9">
        <v>0</v>
      </c>
      <c r="I20" s="89">
        <v>1</v>
      </c>
      <c r="J20" s="9">
        <v>0</v>
      </c>
      <c r="K20" s="89">
        <v>1</v>
      </c>
      <c r="L20" s="9">
        <v>0</v>
      </c>
      <c r="M20" s="89">
        <v>1</v>
      </c>
      <c r="N20" s="9">
        <v>0</v>
      </c>
      <c r="O20" s="105">
        <v>1</v>
      </c>
      <c r="P20" s="107"/>
      <c r="Q20" s="15"/>
    </row>
    <row r="21" spans="1:17" x14ac:dyDescent="0.25">
      <c r="A21" s="108" t="s">
        <v>294</v>
      </c>
      <c r="B21" s="109">
        <v>5</v>
      </c>
      <c r="C21" s="110">
        <v>0.67</v>
      </c>
      <c r="D21" s="111">
        <v>10</v>
      </c>
      <c r="E21" s="110">
        <v>0.67</v>
      </c>
      <c r="F21" s="108">
        <v>4</v>
      </c>
      <c r="G21" s="110">
        <v>0.91</v>
      </c>
      <c r="H21" s="108">
        <v>0</v>
      </c>
      <c r="I21" s="90">
        <v>1</v>
      </c>
      <c r="J21" s="108">
        <v>1</v>
      </c>
      <c r="K21" s="90">
        <v>0.98666666700000005</v>
      </c>
      <c r="L21" s="108">
        <v>0</v>
      </c>
      <c r="M21" s="90">
        <v>1</v>
      </c>
      <c r="N21" s="108">
        <v>0</v>
      </c>
      <c r="O21" s="112">
        <v>1</v>
      </c>
      <c r="P21" s="107"/>
      <c r="Q21" s="15"/>
    </row>
    <row r="22" spans="1:17" x14ac:dyDescent="0.25">
      <c r="A22" s="107"/>
      <c r="B22" s="107"/>
      <c r="C22" s="113"/>
      <c r="D22" s="107"/>
      <c r="E22" s="106"/>
      <c r="F22" s="107"/>
      <c r="G22" s="106"/>
      <c r="H22" s="107"/>
      <c r="I22" s="106"/>
      <c r="J22" s="107"/>
      <c r="K22" s="107"/>
      <c r="L22" s="107"/>
      <c r="M22" s="107"/>
      <c r="N22" s="107"/>
      <c r="O22" s="107"/>
      <c r="P22" s="107"/>
      <c r="Q22" s="15"/>
    </row>
    <row r="23" spans="1:17" x14ac:dyDescent="0.25">
      <c r="A23" s="107"/>
      <c r="B23" s="107"/>
      <c r="C23" s="106"/>
      <c r="D23" s="107"/>
      <c r="E23" s="106"/>
      <c r="F23" s="107"/>
      <c r="G23" s="106"/>
      <c r="H23" s="107"/>
      <c r="I23" s="106"/>
      <c r="J23" s="107"/>
      <c r="K23" s="107"/>
      <c r="L23" s="107"/>
      <c r="M23" s="107"/>
      <c r="N23" s="107"/>
      <c r="O23" s="107"/>
      <c r="P23" s="107"/>
      <c r="Q23" s="15"/>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E38"/>
  <sheetViews>
    <sheetView workbookViewId="0">
      <selection activeCell="A34" sqref="A34"/>
    </sheetView>
  </sheetViews>
  <sheetFormatPr defaultRowHeight="15" x14ac:dyDescent="0.25"/>
  <cols>
    <col min="1" max="1" width="35" customWidth="1"/>
    <col min="2" max="2" width="17.5703125" customWidth="1"/>
    <col min="3" max="3" width="16.5703125" customWidth="1"/>
    <col min="15" max="15" width="16" customWidth="1"/>
  </cols>
  <sheetData>
    <row r="1" spans="1:31" ht="75" x14ac:dyDescent="0.25">
      <c r="A1" s="16" t="s">
        <v>0</v>
      </c>
      <c r="B1" s="16" t="s">
        <v>1</v>
      </c>
      <c r="C1" s="16" t="s">
        <v>2</v>
      </c>
      <c r="D1" s="16" t="s">
        <v>3</v>
      </c>
      <c r="E1" s="16" t="s">
        <v>4</v>
      </c>
      <c r="F1" s="16" t="s">
        <v>5</v>
      </c>
      <c r="G1" s="16" t="s">
        <v>6</v>
      </c>
      <c r="H1" s="16" t="s">
        <v>7</v>
      </c>
      <c r="I1" s="16" t="s">
        <v>8</v>
      </c>
      <c r="J1" s="16" t="s">
        <v>9</v>
      </c>
      <c r="K1" s="16" t="s">
        <v>10</v>
      </c>
      <c r="L1" s="16" t="s">
        <v>11</v>
      </c>
      <c r="M1" s="16" t="s">
        <v>12</v>
      </c>
      <c r="N1" s="15"/>
      <c r="O1" s="115" t="s">
        <v>13</v>
      </c>
      <c r="P1" s="116"/>
      <c r="Q1" s="116"/>
      <c r="R1" s="116"/>
      <c r="S1" s="116"/>
      <c r="T1" s="15"/>
      <c r="U1" s="15"/>
      <c r="V1" s="15"/>
      <c r="W1" s="15"/>
      <c r="X1" s="15"/>
      <c r="Y1" s="15"/>
      <c r="Z1" s="15"/>
      <c r="AA1" s="15"/>
      <c r="AB1" s="15"/>
      <c r="AC1" s="15"/>
      <c r="AD1" s="15"/>
      <c r="AE1" s="15"/>
    </row>
    <row r="2" spans="1:31" x14ac:dyDescent="0.25">
      <c r="A2" s="3">
        <v>1</v>
      </c>
      <c r="B2" s="3" t="s">
        <v>14</v>
      </c>
      <c r="C2" s="3" t="e">
        <v>#N/A</v>
      </c>
      <c r="D2" s="3">
        <v>33</v>
      </c>
      <c r="E2" s="3">
        <v>10</v>
      </c>
      <c r="F2" s="5">
        <v>4.5000000000000001E-6</v>
      </c>
      <c r="G2" s="5">
        <v>7.6599999999999998E-8</v>
      </c>
      <c r="H2" s="5">
        <v>2.69E-5</v>
      </c>
      <c r="I2" s="3">
        <v>2.7E-2</v>
      </c>
      <c r="J2" s="3" t="e">
        <v>#N/A</v>
      </c>
      <c r="K2" s="3" t="e">
        <v>#N/A</v>
      </c>
      <c r="L2" s="3" t="e">
        <v>#N/A</v>
      </c>
      <c r="M2" s="3" t="e">
        <v>#N/A</v>
      </c>
      <c r="N2" s="15"/>
      <c r="O2" s="6" t="s">
        <v>15</v>
      </c>
      <c r="P2" s="7">
        <v>917</v>
      </c>
      <c r="Q2" s="7">
        <v>924</v>
      </c>
      <c r="R2" s="7">
        <v>1001</v>
      </c>
      <c r="S2" s="7" t="s">
        <v>16</v>
      </c>
      <c r="T2" s="15"/>
      <c r="U2" s="15"/>
      <c r="V2" s="15"/>
      <c r="W2" s="15"/>
      <c r="X2" s="15"/>
      <c r="Y2" s="15"/>
      <c r="Z2" s="15"/>
      <c r="AA2" s="15"/>
      <c r="AB2" s="15"/>
      <c r="AC2" s="15"/>
      <c r="AD2" s="15"/>
      <c r="AE2" s="15"/>
    </row>
    <row r="3" spans="1:31" x14ac:dyDescent="0.25">
      <c r="A3" s="3">
        <v>2</v>
      </c>
      <c r="B3" s="3" t="s">
        <v>17</v>
      </c>
      <c r="C3" s="3" t="e">
        <v>#N/A</v>
      </c>
      <c r="D3" s="3">
        <v>36</v>
      </c>
      <c r="E3" s="3">
        <v>13</v>
      </c>
      <c r="F3" s="5">
        <v>5.8599999999999998E-6</v>
      </c>
      <c r="G3" s="5">
        <v>9.9600000000000005E-8</v>
      </c>
      <c r="H3" s="5">
        <v>3.4900000000000001E-5</v>
      </c>
      <c r="I3" s="3">
        <v>3.5000000000000003E-2</v>
      </c>
      <c r="J3" s="3" t="e">
        <v>#N/A</v>
      </c>
      <c r="K3" s="3" t="e">
        <v>#N/A</v>
      </c>
      <c r="L3" s="3" t="e">
        <v>#N/A</v>
      </c>
      <c r="M3" s="3" t="e">
        <v>#N/A</v>
      </c>
      <c r="N3" s="15"/>
      <c r="O3" s="6" t="s">
        <v>18</v>
      </c>
      <c r="P3" s="7">
        <v>3066</v>
      </c>
      <c r="Q3" s="7">
        <v>8918</v>
      </c>
      <c r="R3" s="7">
        <v>7313</v>
      </c>
      <c r="S3" s="7">
        <v>6433</v>
      </c>
      <c r="T3" s="15"/>
      <c r="U3" s="15"/>
      <c r="V3" s="15"/>
      <c r="W3" s="15"/>
      <c r="X3" s="15"/>
      <c r="Y3" s="15"/>
      <c r="Z3" s="15"/>
      <c r="AA3" s="15"/>
      <c r="AB3" s="15"/>
      <c r="AC3" s="15"/>
      <c r="AD3" s="15"/>
      <c r="AE3" s="15"/>
    </row>
    <row r="4" spans="1:31" x14ac:dyDescent="0.25">
      <c r="A4" s="3">
        <v>3</v>
      </c>
      <c r="B4" s="3" t="s">
        <v>19</v>
      </c>
      <c r="C4" s="3" t="e">
        <v>#N/A</v>
      </c>
      <c r="D4" s="3">
        <v>23</v>
      </c>
      <c r="E4" s="3">
        <v>0</v>
      </c>
      <c r="F4" s="5">
        <v>0</v>
      </c>
      <c r="G4" s="5">
        <v>0</v>
      </c>
      <c r="H4" s="5">
        <v>0</v>
      </c>
      <c r="I4" s="3">
        <v>0</v>
      </c>
      <c r="J4" s="3" t="e">
        <v>#N/A</v>
      </c>
      <c r="K4" s="3" t="e">
        <v>#N/A</v>
      </c>
      <c r="L4" s="3" t="e">
        <v>#N/A</v>
      </c>
      <c r="M4" s="3" t="e">
        <v>#N/A</v>
      </c>
      <c r="N4" s="15"/>
      <c r="O4" s="6" t="s">
        <v>20</v>
      </c>
      <c r="P4" s="7">
        <v>318</v>
      </c>
      <c r="Q4" s="7">
        <v>5236</v>
      </c>
      <c r="R4" s="7">
        <v>3987</v>
      </c>
      <c r="S4" s="7">
        <v>4351</v>
      </c>
      <c r="T4" s="15"/>
      <c r="U4" s="15"/>
      <c r="V4" s="15"/>
      <c r="W4" s="15"/>
      <c r="X4" s="15"/>
      <c r="Y4" s="15"/>
      <c r="Z4" s="15"/>
      <c r="AA4" s="15"/>
      <c r="AB4" s="15"/>
      <c r="AC4" s="15"/>
      <c r="AD4" s="15"/>
      <c r="AE4" s="15"/>
    </row>
    <row r="5" spans="1:31" x14ac:dyDescent="0.25">
      <c r="A5" s="3">
        <v>4</v>
      </c>
      <c r="B5" s="3" t="s">
        <v>21</v>
      </c>
      <c r="C5" s="8">
        <v>7939</v>
      </c>
      <c r="D5" s="3">
        <v>23</v>
      </c>
      <c r="E5" s="3">
        <v>0</v>
      </c>
      <c r="F5" s="5">
        <v>0</v>
      </c>
      <c r="G5" s="5">
        <v>0</v>
      </c>
      <c r="H5" s="5">
        <v>0</v>
      </c>
      <c r="I5" s="3">
        <v>0</v>
      </c>
      <c r="J5" s="3">
        <v>1.37</v>
      </c>
      <c r="K5" s="3">
        <v>1.3699999999999999E-3</v>
      </c>
      <c r="L5" s="3">
        <v>0</v>
      </c>
      <c r="M5" s="3">
        <v>0</v>
      </c>
      <c r="N5" s="15"/>
      <c r="O5" s="6" t="s">
        <v>22</v>
      </c>
      <c r="P5" s="7">
        <v>1.2412000000000001</v>
      </c>
      <c r="Q5" s="7">
        <v>1.2911999999999999</v>
      </c>
      <c r="R5" s="7">
        <v>0.75770000000000004</v>
      </c>
      <c r="S5" s="7">
        <v>1.097</v>
      </c>
      <c r="T5" s="15"/>
      <c r="U5" s="15"/>
      <c r="V5" s="15"/>
      <c r="W5" s="15"/>
      <c r="X5" s="15"/>
      <c r="Y5" s="15"/>
      <c r="Z5" s="15"/>
      <c r="AA5" s="15"/>
      <c r="AB5" s="15"/>
      <c r="AC5" s="15"/>
      <c r="AD5" s="15"/>
      <c r="AE5" s="15"/>
    </row>
    <row r="6" spans="1:31" x14ac:dyDescent="0.25">
      <c r="A6" s="3">
        <v>5</v>
      </c>
      <c r="B6" s="3" t="s">
        <v>23</v>
      </c>
      <c r="C6" s="8">
        <v>7938</v>
      </c>
      <c r="D6" s="3">
        <v>28</v>
      </c>
      <c r="E6" s="3">
        <v>5</v>
      </c>
      <c r="F6" s="5">
        <v>2.2500000000000001E-6</v>
      </c>
      <c r="G6" s="5">
        <v>3.8299999999999999E-8</v>
      </c>
      <c r="H6" s="5">
        <v>1.34E-5</v>
      </c>
      <c r="I6" s="3">
        <v>1.2999999999999999E-2</v>
      </c>
      <c r="J6" s="3">
        <v>0.73</v>
      </c>
      <c r="K6" s="3">
        <v>7.2999999999999996E-4</v>
      </c>
      <c r="L6" s="3">
        <v>18.3</v>
      </c>
      <c r="M6" s="3">
        <v>1E-3</v>
      </c>
      <c r="N6" s="15"/>
      <c r="O6" s="6" t="s">
        <v>24</v>
      </c>
      <c r="P6" s="7">
        <v>0.27700000000000002</v>
      </c>
      <c r="Q6" s="7">
        <v>0.48</v>
      </c>
      <c r="R6" s="7">
        <v>0.24399999999999999</v>
      </c>
      <c r="S6" s="7">
        <v>0.40799999999999997</v>
      </c>
      <c r="T6" s="15"/>
      <c r="U6" s="15"/>
      <c r="V6" s="15"/>
      <c r="W6" s="15"/>
      <c r="X6" s="15"/>
      <c r="Y6" s="15"/>
      <c r="Z6" s="15"/>
      <c r="AA6" s="15"/>
      <c r="AB6" s="15"/>
      <c r="AC6" s="15"/>
      <c r="AD6" s="15"/>
      <c r="AE6" s="15"/>
    </row>
    <row r="7" spans="1:31" x14ac:dyDescent="0.25">
      <c r="A7" s="3">
        <v>6</v>
      </c>
      <c r="B7" s="3" t="s">
        <v>25</v>
      </c>
      <c r="C7" s="8">
        <v>7939</v>
      </c>
      <c r="D7" s="3">
        <v>26</v>
      </c>
      <c r="E7" s="3">
        <v>3</v>
      </c>
      <c r="F7" s="5">
        <v>1.35E-6</v>
      </c>
      <c r="G7" s="5">
        <v>2.3000000000000001E-8</v>
      </c>
      <c r="H7" s="5">
        <v>8.0600000000000008E-6</v>
      </c>
      <c r="I7" s="3">
        <v>8.0000000000000002E-3</v>
      </c>
      <c r="J7" s="3">
        <v>0.98</v>
      </c>
      <c r="K7" s="3">
        <v>9.7999999999999997E-4</v>
      </c>
      <c r="L7" s="3">
        <v>8.3000000000000007</v>
      </c>
      <c r="M7" s="3">
        <v>1E-3</v>
      </c>
      <c r="N7" s="15"/>
      <c r="O7" s="6" t="s">
        <v>26</v>
      </c>
      <c r="P7" s="7">
        <v>5</v>
      </c>
      <c r="Q7" s="7">
        <v>5</v>
      </c>
      <c r="R7" s="7">
        <v>5</v>
      </c>
      <c r="S7" s="7">
        <v>15</v>
      </c>
      <c r="T7" s="15"/>
      <c r="U7" s="15"/>
      <c r="V7" s="15"/>
      <c r="W7" s="15"/>
      <c r="X7" s="15"/>
      <c r="Y7" s="15"/>
      <c r="Z7" s="15"/>
      <c r="AA7" s="15"/>
      <c r="AB7" s="15"/>
      <c r="AC7" s="15"/>
      <c r="AD7" s="15"/>
      <c r="AE7" s="15"/>
    </row>
    <row r="8" spans="1:31" x14ac:dyDescent="0.25">
      <c r="A8" s="3">
        <v>7</v>
      </c>
      <c r="B8" s="3" t="s">
        <v>27</v>
      </c>
      <c r="C8" s="8">
        <v>7940</v>
      </c>
      <c r="D8" s="3">
        <v>25</v>
      </c>
      <c r="E8" s="3">
        <v>2</v>
      </c>
      <c r="F8" s="5">
        <v>9.0100000000000003E-7</v>
      </c>
      <c r="G8" s="5">
        <v>1.5300000000000001E-8</v>
      </c>
      <c r="H8" s="5">
        <v>5.3700000000000003E-6</v>
      </c>
      <c r="I8" s="3">
        <v>5.0000000000000001E-3</v>
      </c>
      <c r="J8" s="3">
        <v>1.1200000000000001</v>
      </c>
      <c r="K8" s="3">
        <v>1.1199999999999999E-3</v>
      </c>
      <c r="L8" s="3">
        <v>4.8</v>
      </c>
      <c r="M8" s="3">
        <v>0</v>
      </c>
      <c r="N8" s="15"/>
      <c r="O8" s="9" t="s">
        <v>28</v>
      </c>
      <c r="P8" s="7">
        <v>75</v>
      </c>
      <c r="Q8" s="7">
        <v>75</v>
      </c>
      <c r="R8" s="7">
        <v>75</v>
      </c>
      <c r="S8" s="7">
        <v>225</v>
      </c>
      <c r="T8" s="15"/>
      <c r="U8" s="15"/>
      <c r="V8" s="15"/>
      <c r="W8" s="15"/>
      <c r="X8" s="15"/>
      <c r="Y8" s="15"/>
      <c r="Z8" s="15"/>
      <c r="AA8" s="15"/>
      <c r="AB8" s="15"/>
      <c r="AC8" s="15"/>
      <c r="AD8" s="15"/>
      <c r="AE8" s="15"/>
    </row>
    <row r="9" spans="1:31" x14ac:dyDescent="0.25">
      <c r="A9" s="3">
        <v>8</v>
      </c>
      <c r="B9" s="3" t="s">
        <v>29</v>
      </c>
      <c r="C9" s="8">
        <v>7925</v>
      </c>
      <c r="D9" s="3">
        <v>26</v>
      </c>
      <c r="E9" s="3">
        <v>3</v>
      </c>
      <c r="F9" s="5">
        <v>1.35E-6</v>
      </c>
      <c r="G9" s="5">
        <v>2.3000000000000001E-8</v>
      </c>
      <c r="H9" s="5">
        <v>8.0600000000000008E-6</v>
      </c>
      <c r="I9" s="3">
        <v>8.0000000000000002E-3</v>
      </c>
      <c r="J9" s="3">
        <v>3.44</v>
      </c>
      <c r="K9" s="3">
        <v>3.4399999999999999E-3</v>
      </c>
      <c r="L9" s="3">
        <v>2.2999999999999998</v>
      </c>
      <c r="M9" s="3">
        <v>1E-3</v>
      </c>
      <c r="N9" s="15"/>
      <c r="O9" s="10" t="s">
        <v>30</v>
      </c>
      <c r="P9" s="15"/>
      <c r="Q9" s="15"/>
      <c r="R9" s="15"/>
      <c r="S9" s="15"/>
      <c r="T9" s="15"/>
      <c r="U9" s="15"/>
      <c r="V9" s="15"/>
      <c r="W9" s="15"/>
      <c r="X9" s="15"/>
      <c r="Y9" s="15"/>
      <c r="Z9" s="15"/>
      <c r="AA9" s="15"/>
      <c r="AB9" s="15"/>
      <c r="AC9" s="15"/>
      <c r="AD9" s="15"/>
      <c r="AE9" s="15"/>
    </row>
    <row r="10" spans="1:31" x14ac:dyDescent="0.25">
      <c r="A10" s="3">
        <v>9</v>
      </c>
      <c r="B10" s="3" t="s">
        <v>31</v>
      </c>
      <c r="C10" s="8">
        <v>7926</v>
      </c>
      <c r="D10" s="3">
        <v>22</v>
      </c>
      <c r="E10" s="3">
        <v>-1</v>
      </c>
      <c r="F10" s="5">
        <v>-4.4999999999999998E-7</v>
      </c>
      <c r="G10" s="5">
        <v>-7.6600000000000004E-9</v>
      </c>
      <c r="H10" s="5">
        <v>-2.6900000000000001E-6</v>
      </c>
      <c r="I10" s="3">
        <v>-3.0000000000000001E-3</v>
      </c>
      <c r="J10" s="3">
        <v>4.47</v>
      </c>
      <c r="K10" s="3">
        <v>4.47E-3</v>
      </c>
      <c r="L10" s="3">
        <v>0</v>
      </c>
      <c r="M10" s="3">
        <v>0</v>
      </c>
      <c r="N10" s="15"/>
      <c r="O10" s="15"/>
      <c r="P10" s="15"/>
      <c r="Q10" s="15"/>
      <c r="R10" s="15"/>
      <c r="S10" s="15"/>
      <c r="T10" s="15"/>
      <c r="U10" s="15"/>
      <c r="V10" s="15"/>
      <c r="W10" s="15"/>
      <c r="X10" s="15"/>
      <c r="Y10" s="15"/>
      <c r="Z10" s="15"/>
      <c r="AA10" s="15"/>
      <c r="AB10" s="15"/>
      <c r="AC10" s="15"/>
      <c r="AD10" s="15"/>
      <c r="AE10" s="15"/>
    </row>
    <row r="11" spans="1:31" x14ac:dyDescent="0.25">
      <c r="A11" s="3">
        <v>10</v>
      </c>
      <c r="B11" s="3" t="s">
        <v>32</v>
      </c>
      <c r="C11" s="8">
        <v>7930</v>
      </c>
      <c r="D11" s="3">
        <v>20</v>
      </c>
      <c r="E11" s="3">
        <v>-3</v>
      </c>
      <c r="F11" s="5">
        <v>-1.35E-6</v>
      </c>
      <c r="G11" s="5">
        <v>-2.3000000000000001E-8</v>
      </c>
      <c r="H11" s="5">
        <v>-8.0600000000000008E-6</v>
      </c>
      <c r="I11" s="3">
        <v>-8.0000000000000002E-3</v>
      </c>
      <c r="J11" s="3">
        <v>1.47</v>
      </c>
      <c r="K11" s="3">
        <v>1.47E-3</v>
      </c>
      <c r="L11" s="3">
        <v>0</v>
      </c>
      <c r="M11" s="3">
        <v>-1E-3</v>
      </c>
      <c r="N11" s="15"/>
      <c r="O11" s="15"/>
      <c r="P11" s="15"/>
      <c r="Q11" s="15"/>
      <c r="R11" s="15"/>
      <c r="S11" s="15"/>
      <c r="T11" s="15"/>
      <c r="U11" s="15"/>
      <c r="V11" s="15"/>
      <c r="W11" s="15"/>
      <c r="X11" s="15"/>
      <c r="Y11" s="15"/>
      <c r="Z11" s="15"/>
      <c r="AA11" s="15"/>
      <c r="AB11" s="15"/>
      <c r="AC11" s="15"/>
      <c r="AD11" s="15"/>
      <c r="AE11" s="15"/>
    </row>
    <row r="12" spans="1:31" x14ac:dyDescent="0.25">
      <c r="A12" s="3">
        <v>11</v>
      </c>
      <c r="B12" s="3" t="s">
        <v>33</v>
      </c>
      <c r="C12" s="8">
        <v>7931</v>
      </c>
      <c r="D12" s="3">
        <v>23</v>
      </c>
      <c r="E12" s="3">
        <v>0</v>
      </c>
      <c r="F12" s="5">
        <v>0</v>
      </c>
      <c r="G12" s="5">
        <v>0</v>
      </c>
      <c r="H12" s="5">
        <v>0</v>
      </c>
      <c r="I12" s="3">
        <v>0</v>
      </c>
      <c r="J12" s="3">
        <v>0.55000000000000004</v>
      </c>
      <c r="K12" s="3">
        <v>5.5000000000000003E-4</v>
      </c>
      <c r="L12" s="3">
        <v>0</v>
      </c>
      <c r="M12" s="3">
        <v>0</v>
      </c>
      <c r="N12" s="15"/>
      <c r="O12" s="15"/>
      <c r="P12" s="15"/>
      <c r="Q12" s="15"/>
      <c r="R12" s="15"/>
      <c r="S12" s="15"/>
      <c r="T12" s="15"/>
      <c r="U12" s="15"/>
      <c r="V12" s="15"/>
      <c r="W12" s="15"/>
      <c r="X12" s="15"/>
      <c r="Y12" s="15"/>
      <c r="Z12" s="15"/>
      <c r="AA12" s="15"/>
      <c r="AB12" s="15"/>
      <c r="AC12" s="15"/>
      <c r="AD12" s="15"/>
      <c r="AE12" s="15"/>
    </row>
    <row r="13" spans="1:31" x14ac:dyDescent="0.25">
      <c r="A13" s="11">
        <v>12</v>
      </c>
      <c r="B13" s="11" t="s">
        <v>34</v>
      </c>
      <c r="C13" s="12" t="s">
        <v>35</v>
      </c>
      <c r="D13" s="11">
        <v>6247</v>
      </c>
      <c r="E13" s="11">
        <v>6224</v>
      </c>
      <c r="F13" s="13">
        <v>2.8E-3</v>
      </c>
      <c r="G13" s="13">
        <v>4.7700000000000001E-5</v>
      </c>
      <c r="H13" s="13">
        <v>1.67E-2</v>
      </c>
      <c r="I13" s="11">
        <v>16.716000000000001</v>
      </c>
      <c r="J13" s="11">
        <v>5.41</v>
      </c>
      <c r="K13" s="11">
        <v>5.4099999999999999E-3</v>
      </c>
      <c r="L13" s="11">
        <v>3089.9</v>
      </c>
      <c r="M13" s="11">
        <v>1.1100000000000001</v>
      </c>
      <c r="N13" s="15"/>
      <c r="O13" s="15"/>
      <c r="P13" s="15"/>
      <c r="Q13" s="15"/>
      <c r="R13" s="15"/>
      <c r="S13" s="15"/>
      <c r="T13" s="15"/>
      <c r="U13" s="15"/>
      <c r="V13" s="15"/>
      <c r="W13" s="15"/>
      <c r="X13" s="15"/>
      <c r="Y13" s="15"/>
      <c r="Z13" s="15"/>
      <c r="AA13" s="15"/>
      <c r="AB13" s="15"/>
      <c r="AC13" s="15"/>
      <c r="AD13" s="15"/>
      <c r="AE13" s="15"/>
    </row>
    <row r="14" spans="1:31" x14ac:dyDescent="0.25">
      <c r="A14" s="11">
        <v>13</v>
      </c>
      <c r="B14" s="11" t="s">
        <v>36</v>
      </c>
      <c r="C14" s="12" t="s">
        <v>37</v>
      </c>
      <c r="D14" s="11">
        <v>7294</v>
      </c>
      <c r="E14" s="11">
        <v>7271</v>
      </c>
      <c r="F14" s="13">
        <v>3.2799999999999999E-3</v>
      </c>
      <c r="G14" s="13">
        <v>5.5699999999999999E-5</v>
      </c>
      <c r="H14" s="13">
        <v>1.95E-2</v>
      </c>
      <c r="I14" s="11">
        <v>19.527999999999999</v>
      </c>
      <c r="J14" s="11">
        <v>7.23</v>
      </c>
      <c r="K14" s="11">
        <v>7.2300000000000003E-3</v>
      </c>
      <c r="L14" s="11">
        <v>2702.2</v>
      </c>
      <c r="M14" s="11">
        <v>1.3</v>
      </c>
      <c r="N14" s="15"/>
      <c r="O14" s="15"/>
      <c r="P14" s="15"/>
      <c r="Q14" s="15"/>
      <c r="R14" s="15"/>
      <c r="S14" s="15"/>
      <c r="T14" s="15"/>
      <c r="U14" s="15"/>
      <c r="V14" s="15"/>
      <c r="W14" s="15"/>
      <c r="X14" s="15"/>
      <c r="Y14" s="15"/>
      <c r="Z14" s="15"/>
      <c r="AA14" s="15"/>
      <c r="AB14" s="15"/>
      <c r="AC14" s="15"/>
      <c r="AD14" s="15"/>
      <c r="AE14" s="15"/>
    </row>
    <row r="15" spans="1:31" x14ac:dyDescent="0.25">
      <c r="A15" s="11">
        <v>14</v>
      </c>
      <c r="B15" s="11" t="s">
        <v>38</v>
      </c>
      <c r="C15" s="12" t="s">
        <v>39</v>
      </c>
      <c r="D15" s="11">
        <v>5316</v>
      </c>
      <c r="E15" s="11">
        <v>5293</v>
      </c>
      <c r="F15" s="13">
        <v>2.3800000000000002E-3</v>
      </c>
      <c r="G15" s="13">
        <v>4.0500000000000002E-5</v>
      </c>
      <c r="H15" s="13">
        <v>1.4200000000000001E-2</v>
      </c>
      <c r="I15" s="11">
        <v>14.215999999999999</v>
      </c>
      <c r="J15" s="11">
        <v>4.2</v>
      </c>
      <c r="K15" s="11">
        <v>4.1999999999999997E-3</v>
      </c>
      <c r="L15" s="11">
        <v>3384.7</v>
      </c>
      <c r="M15" s="11">
        <v>0.95</v>
      </c>
      <c r="N15" s="15"/>
      <c r="O15" s="15"/>
      <c r="P15" s="15"/>
      <c r="Q15" s="15"/>
      <c r="R15" s="15"/>
      <c r="S15" s="15"/>
      <c r="T15" s="15"/>
      <c r="U15" s="15"/>
      <c r="V15" s="15"/>
      <c r="W15" s="15"/>
      <c r="X15" s="15"/>
      <c r="Y15" s="15"/>
      <c r="Z15" s="15"/>
      <c r="AA15" s="15"/>
      <c r="AB15" s="15"/>
      <c r="AC15" s="15"/>
      <c r="AD15" s="15"/>
      <c r="AE15" s="15"/>
    </row>
    <row r="16" spans="1:31" x14ac:dyDescent="0.25">
      <c r="A16" s="11">
        <v>15</v>
      </c>
      <c r="B16" s="11" t="s">
        <v>40</v>
      </c>
      <c r="C16" s="12" t="s">
        <v>41</v>
      </c>
      <c r="D16" s="11">
        <v>6503</v>
      </c>
      <c r="E16" s="11">
        <v>6480</v>
      </c>
      <c r="F16" s="13">
        <v>2.9199999999999999E-3</v>
      </c>
      <c r="G16" s="13">
        <v>4.9599999999999999E-5</v>
      </c>
      <c r="H16" s="13">
        <v>1.7399999999999999E-2</v>
      </c>
      <c r="I16" s="11">
        <v>17.404</v>
      </c>
      <c r="J16" s="11">
        <v>5.17</v>
      </c>
      <c r="K16" s="11">
        <v>5.1700000000000001E-3</v>
      </c>
      <c r="L16" s="11">
        <v>3368.5</v>
      </c>
      <c r="M16" s="11">
        <v>1.1599999999999999</v>
      </c>
      <c r="N16" s="15"/>
      <c r="O16" s="15"/>
      <c r="P16" s="15"/>
      <c r="Q16" s="15"/>
      <c r="R16" s="15"/>
      <c r="S16" s="15"/>
      <c r="T16" s="15"/>
      <c r="U16" s="15"/>
      <c r="V16" s="15"/>
      <c r="W16" s="15"/>
      <c r="X16" s="15"/>
      <c r="Y16" s="15"/>
      <c r="Z16" s="15"/>
      <c r="AA16" s="15"/>
      <c r="AB16" s="15"/>
      <c r="AC16" s="15"/>
      <c r="AD16" s="15"/>
      <c r="AE16" s="15"/>
    </row>
    <row r="17" spans="1:31" x14ac:dyDescent="0.25">
      <c r="A17" s="11">
        <v>16</v>
      </c>
      <c r="B17" s="11" t="s">
        <v>42</v>
      </c>
      <c r="C17" s="12" t="s">
        <v>43</v>
      </c>
      <c r="D17" s="11">
        <v>9415</v>
      </c>
      <c r="E17" s="11">
        <v>9392</v>
      </c>
      <c r="F17" s="13">
        <v>4.2300000000000003E-3</v>
      </c>
      <c r="G17" s="13">
        <v>7.1899999999999999E-5</v>
      </c>
      <c r="H17" s="13">
        <v>2.52E-2</v>
      </c>
      <c r="I17" s="11">
        <v>25.225000000000001</v>
      </c>
      <c r="J17" s="11">
        <v>9.0500000000000007</v>
      </c>
      <c r="K17" s="11">
        <v>9.0500000000000008E-3</v>
      </c>
      <c r="L17" s="11">
        <v>2786.2</v>
      </c>
      <c r="M17" s="11">
        <v>1.68</v>
      </c>
      <c r="N17" s="15"/>
      <c r="O17" s="15"/>
      <c r="P17" s="15"/>
      <c r="Q17" s="15"/>
      <c r="R17" s="15"/>
      <c r="S17" s="15"/>
      <c r="T17" s="15"/>
      <c r="U17" s="15"/>
      <c r="V17" s="15"/>
      <c r="W17" s="15"/>
      <c r="X17" s="15"/>
      <c r="Y17" s="15"/>
      <c r="Z17" s="15"/>
      <c r="AA17" s="15"/>
      <c r="AB17" s="15"/>
      <c r="AC17" s="15"/>
      <c r="AD17" s="15"/>
      <c r="AE17" s="15"/>
    </row>
    <row r="18" spans="1:31" x14ac:dyDescent="0.25">
      <c r="A18" s="3">
        <v>17</v>
      </c>
      <c r="B18" s="3" t="s">
        <v>44</v>
      </c>
      <c r="C18" s="8" t="s">
        <v>45</v>
      </c>
      <c r="D18" s="3">
        <v>6891</v>
      </c>
      <c r="E18" s="3">
        <v>6868</v>
      </c>
      <c r="F18" s="5">
        <v>3.0899999999999999E-3</v>
      </c>
      <c r="G18" s="5">
        <v>5.2599999999999998E-5</v>
      </c>
      <c r="H18" s="5">
        <v>1.84E-2</v>
      </c>
      <c r="I18" s="3">
        <v>18.446000000000002</v>
      </c>
      <c r="J18" s="3">
        <v>1.18</v>
      </c>
      <c r="K18" s="3">
        <v>1.1800000000000001E-3</v>
      </c>
      <c r="L18" s="3">
        <v>15676.4</v>
      </c>
      <c r="M18" s="3">
        <v>1.23</v>
      </c>
      <c r="N18" s="15"/>
      <c r="O18" s="15"/>
      <c r="P18" s="15"/>
      <c r="Q18" s="15"/>
      <c r="R18" s="15"/>
      <c r="S18" s="15"/>
      <c r="T18" s="15"/>
      <c r="U18" s="15"/>
      <c r="V18" s="15"/>
      <c r="W18" s="15"/>
      <c r="X18" s="15"/>
      <c r="Y18" s="15"/>
      <c r="Z18" s="15"/>
      <c r="AA18" s="15"/>
      <c r="AB18" s="15"/>
      <c r="AC18" s="15"/>
      <c r="AD18" s="15"/>
      <c r="AE18" s="15"/>
    </row>
    <row r="19" spans="1:31" x14ac:dyDescent="0.25">
      <c r="A19" s="3">
        <v>18</v>
      </c>
      <c r="B19" s="3" t="s">
        <v>46</v>
      </c>
      <c r="C19" s="8" t="s">
        <v>47</v>
      </c>
      <c r="D19" s="3">
        <v>10433</v>
      </c>
      <c r="E19" s="3">
        <v>10410</v>
      </c>
      <c r="F19" s="5">
        <v>4.6899999999999997E-3</v>
      </c>
      <c r="G19" s="5">
        <v>7.9699999999999999E-5</v>
      </c>
      <c r="H19" s="5">
        <v>2.8000000000000001E-2</v>
      </c>
      <c r="I19" s="3">
        <v>27.959</v>
      </c>
      <c r="J19" s="3">
        <v>2.8</v>
      </c>
      <c r="K19" s="3">
        <v>2.8E-3</v>
      </c>
      <c r="L19" s="3">
        <v>9973.4</v>
      </c>
      <c r="M19" s="3">
        <v>1.86</v>
      </c>
      <c r="N19" s="15"/>
      <c r="O19" s="15"/>
      <c r="P19" s="15"/>
      <c r="Q19" s="15"/>
      <c r="R19" s="15"/>
      <c r="S19" s="15"/>
      <c r="T19" s="15"/>
      <c r="U19" s="15"/>
      <c r="V19" s="15"/>
      <c r="W19" s="15"/>
      <c r="X19" s="15"/>
      <c r="Y19" s="15"/>
      <c r="Z19" s="15"/>
      <c r="AA19" s="15"/>
      <c r="AB19" s="15"/>
      <c r="AC19" s="15"/>
      <c r="AD19" s="15"/>
      <c r="AE19" s="15"/>
    </row>
    <row r="20" spans="1:31" x14ac:dyDescent="0.25">
      <c r="A20" s="3">
        <v>19</v>
      </c>
      <c r="B20" s="3" t="s">
        <v>48</v>
      </c>
      <c r="C20" s="8" t="s">
        <v>49</v>
      </c>
      <c r="D20" s="3">
        <v>5866</v>
      </c>
      <c r="E20" s="3">
        <v>5843</v>
      </c>
      <c r="F20" s="5">
        <v>2.63E-3</v>
      </c>
      <c r="G20" s="5">
        <v>4.4799999999999998E-5</v>
      </c>
      <c r="H20" s="5">
        <v>1.5699999999999999E-2</v>
      </c>
      <c r="I20" s="3">
        <v>15.693</v>
      </c>
      <c r="J20" s="3">
        <v>1.69</v>
      </c>
      <c r="K20" s="3">
        <v>1.6900000000000001E-3</v>
      </c>
      <c r="L20" s="3">
        <v>9267.5</v>
      </c>
      <c r="M20" s="3">
        <v>1.05</v>
      </c>
      <c r="N20" s="15"/>
      <c r="O20" s="15"/>
      <c r="P20" s="15"/>
      <c r="Q20" s="15"/>
      <c r="R20" s="15"/>
      <c r="S20" s="15"/>
      <c r="T20" s="15"/>
      <c r="U20" s="15"/>
      <c r="V20" s="15"/>
      <c r="W20" s="15"/>
      <c r="X20" s="15"/>
      <c r="Y20" s="15"/>
      <c r="Z20" s="15"/>
      <c r="AA20" s="15"/>
      <c r="AB20" s="15"/>
      <c r="AC20" s="15"/>
      <c r="AD20" s="15"/>
      <c r="AE20" s="15"/>
    </row>
    <row r="21" spans="1:31" x14ac:dyDescent="0.25">
      <c r="A21" s="3">
        <v>20</v>
      </c>
      <c r="B21" s="3" t="s">
        <v>50</v>
      </c>
      <c r="C21" s="8" t="s">
        <v>51</v>
      </c>
      <c r="D21" s="3">
        <v>9269</v>
      </c>
      <c r="E21" s="3">
        <v>9246</v>
      </c>
      <c r="F21" s="5">
        <v>4.1599999999999996E-3</v>
      </c>
      <c r="G21" s="5">
        <v>7.08E-5</v>
      </c>
      <c r="H21" s="5">
        <v>2.4799999999999999E-2</v>
      </c>
      <c r="I21" s="3">
        <v>24.832999999999998</v>
      </c>
      <c r="J21" s="3">
        <v>2.86</v>
      </c>
      <c r="K21" s="3">
        <v>2.8600000000000001E-3</v>
      </c>
      <c r="L21" s="3">
        <v>8672.6</v>
      </c>
      <c r="M21" s="3">
        <v>1.66</v>
      </c>
      <c r="N21" s="15"/>
      <c r="O21" s="15"/>
      <c r="P21" s="15"/>
      <c r="Q21" s="15"/>
      <c r="R21" s="15"/>
      <c r="S21" s="15"/>
      <c r="T21" s="15"/>
      <c r="U21" s="15"/>
      <c r="V21" s="15"/>
      <c r="W21" s="15"/>
      <c r="X21" s="15"/>
      <c r="Y21" s="15"/>
      <c r="Z21" s="15"/>
      <c r="AA21" s="15"/>
      <c r="AB21" s="15"/>
      <c r="AC21" s="15"/>
      <c r="AD21" s="15"/>
      <c r="AE21" s="15"/>
    </row>
    <row r="22" spans="1:31" x14ac:dyDescent="0.25">
      <c r="A22" s="3">
        <v>21</v>
      </c>
      <c r="B22" s="3" t="s">
        <v>52</v>
      </c>
      <c r="C22" s="8" t="s">
        <v>53</v>
      </c>
      <c r="D22" s="3">
        <v>3712</v>
      </c>
      <c r="E22" s="3">
        <v>3689</v>
      </c>
      <c r="F22" s="5">
        <v>1.66E-3</v>
      </c>
      <c r="G22" s="5">
        <v>2.83E-5</v>
      </c>
      <c r="H22" s="5">
        <v>9.9100000000000004E-3</v>
      </c>
      <c r="I22" s="3">
        <v>9.9079999999999995</v>
      </c>
      <c r="J22" s="3">
        <v>9.89</v>
      </c>
      <c r="K22" s="3">
        <v>9.8899999999999995E-3</v>
      </c>
      <c r="L22" s="3">
        <v>1001.5</v>
      </c>
      <c r="M22" s="3">
        <v>0.66</v>
      </c>
      <c r="N22" s="15"/>
      <c r="O22" s="15"/>
      <c r="P22" s="15"/>
      <c r="Q22" s="15"/>
      <c r="R22" s="15"/>
      <c r="S22" s="15"/>
      <c r="T22" s="15"/>
      <c r="U22" s="15"/>
      <c r="V22" s="15"/>
      <c r="W22" s="15"/>
      <c r="X22" s="15"/>
      <c r="Y22" s="15"/>
      <c r="Z22" s="15"/>
      <c r="AA22" s="15"/>
      <c r="AB22" s="15"/>
      <c r="AC22" s="15"/>
      <c r="AD22" s="15"/>
      <c r="AE22" s="15"/>
    </row>
    <row r="23" spans="1:31" x14ac:dyDescent="0.25">
      <c r="A23" s="11">
        <v>22</v>
      </c>
      <c r="B23" s="11" t="s">
        <v>54</v>
      </c>
      <c r="C23" s="12" t="s">
        <v>55</v>
      </c>
      <c r="D23" s="11">
        <v>3409</v>
      </c>
      <c r="E23" s="11">
        <v>3386</v>
      </c>
      <c r="F23" s="13">
        <v>1.5299999999999999E-3</v>
      </c>
      <c r="G23" s="13">
        <v>2.5899999999999999E-5</v>
      </c>
      <c r="H23" s="13">
        <v>9.0900000000000009E-3</v>
      </c>
      <c r="I23" s="11">
        <v>9.0939999999999994</v>
      </c>
      <c r="J23" s="11">
        <v>2.5499999999999998</v>
      </c>
      <c r="K23" s="11">
        <v>2.5500000000000002E-3</v>
      </c>
      <c r="L23" s="11">
        <v>3571</v>
      </c>
      <c r="M23" s="11">
        <v>0.61</v>
      </c>
      <c r="N23" s="15"/>
      <c r="O23" s="15"/>
      <c r="P23" s="15"/>
      <c r="Q23" s="15"/>
      <c r="R23" s="15"/>
      <c r="S23" s="15"/>
      <c r="T23" s="15"/>
      <c r="U23" s="15"/>
      <c r="V23" s="15"/>
      <c r="W23" s="15"/>
      <c r="X23" s="15"/>
      <c r="Y23" s="15"/>
      <c r="Z23" s="15"/>
      <c r="AA23" s="15"/>
      <c r="AB23" s="15"/>
      <c r="AC23" s="15"/>
      <c r="AD23" s="15"/>
      <c r="AE23" s="15"/>
    </row>
    <row r="24" spans="1:31" x14ac:dyDescent="0.25">
      <c r="A24" s="11">
        <v>23</v>
      </c>
      <c r="B24" s="11" t="s">
        <v>56</v>
      </c>
      <c r="C24" s="12" t="s">
        <v>57</v>
      </c>
      <c r="D24" s="11">
        <v>2887</v>
      </c>
      <c r="E24" s="11">
        <v>2864</v>
      </c>
      <c r="F24" s="13">
        <v>1.2899999999999999E-3</v>
      </c>
      <c r="G24" s="13">
        <v>2.19E-5</v>
      </c>
      <c r="H24" s="13">
        <v>7.6899999999999998E-3</v>
      </c>
      <c r="I24" s="11">
        <v>7.6920000000000002</v>
      </c>
      <c r="J24" s="11">
        <v>0.56000000000000005</v>
      </c>
      <c r="K24" s="11">
        <v>5.5999999999999995E-4</v>
      </c>
      <c r="L24" s="11">
        <v>13818.1</v>
      </c>
      <c r="M24" s="11">
        <v>0.51</v>
      </c>
      <c r="N24" s="15"/>
      <c r="O24" s="15"/>
      <c r="P24" s="15"/>
      <c r="Q24" s="15"/>
      <c r="R24" s="15"/>
      <c r="S24" s="15"/>
      <c r="T24" s="15"/>
      <c r="U24" s="15"/>
      <c r="V24" s="15"/>
      <c r="W24" s="15"/>
      <c r="X24" s="15"/>
      <c r="Y24" s="15"/>
      <c r="Z24" s="15"/>
      <c r="AA24" s="15"/>
      <c r="AB24" s="15"/>
      <c r="AC24" s="15"/>
      <c r="AD24" s="15"/>
      <c r="AE24" s="15"/>
    </row>
    <row r="25" spans="1:31" x14ac:dyDescent="0.25">
      <c r="A25" s="11">
        <v>24</v>
      </c>
      <c r="B25" s="11" t="s">
        <v>58</v>
      </c>
      <c r="C25" s="12" t="s">
        <v>59</v>
      </c>
      <c r="D25" s="11">
        <v>4971</v>
      </c>
      <c r="E25" s="11">
        <v>4948</v>
      </c>
      <c r="F25" s="13">
        <v>2.2300000000000002E-3</v>
      </c>
      <c r="G25" s="13">
        <v>3.79E-5</v>
      </c>
      <c r="H25" s="13">
        <v>1.3299999999999999E-2</v>
      </c>
      <c r="I25" s="11">
        <v>13.289</v>
      </c>
      <c r="J25" s="11">
        <v>1.8</v>
      </c>
      <c r="K25" s="11">
        <v>1.8E-3</v>
      </c>
      <c r="L25" s="11">
        <v>7369.2</v>
      </c>
      <c r="M25" s="11">
        <v>0.89</v>
      </c>
      <c r="N25" s="15"/>
      <c r="O25" s="15"/>
      <c r="P25" s="15"/>
      <c r="Q25" s="15"/>
      <c r="R25" s="15"/>
      <c r="S25" s="15"/>
      <c r="T25" s="15"/>
      <c r="U25" s="15"/>
      <c r="V25" s="15"/>
      <c r="W25" s="15"/>
      <c r="X25" s="15"/>
      <c r="Y25" s="15"/>
      <c r="Z25" s="15"/>
      <c r="AA25" s="15"/>
      <c r="AB25" s="15"/>
      <c r="AC25" s="15"/>
      <c r="AD25" s="15"/>
      <c r="AE25" s="15"/>
    </row>
    <row r="26" spans="1:31" x14ac:dyDescent="0.25">
      <c r="A26" s="11">
        <v>25</v>
      </c>
      <c r="B26" s="11" t="s">
        <v>60</v>
      </c>
      <c r="C26" s="12" t="s">
        <v>61</v>
      </c>
      <c r="D26" s="11">
        <v>3734</v>
      </c>
      <c r="E26" s="11">
        <v>3711</v>
      </c>
      <c r="F26" s="13">
        <v>1.67E-3</v>
      </c>
      <c r="G26" s="13">
        <v>2.8399999999999999E-5</v>
      </c>
      <c r="H26" s="13">
        <v>9.9699999999999997E-3</v>
      </c>
      <c r="I26" s="11">
        <v>9.9670000000000005</v>
      </c>
      <c r="J26" s="11">
        <v>1.39</v>
      </c>
      <c r="K26" s="11">
        <v>1.39E-3</v>
      </c>
      <c r="L26" s="11">
        <v>7187.7</v>
      </c>
      <c r="M26" s="11">
        <v>0.66</v>
      </c>
      <c r="N26" s="15"/>
      <c r="O26" s="15"/>
      <c r="P26" s="15"/>
      <c r="Q26" s="15"/>
      <c r="R26" s="15"/>
      <c r="S26" s="15"/>
      <c r="T26" s="15"/>
      <c r="U26" s="15"/>
      <c r="V26" s="15"/>
      <c r="W26" s="15"/>
      <c r="X26" s="15"/>
      <c r="Y26" s="15"/>
      <c r="Z26" s="15"/>
      <c r="AA26" s="15"/>
      <c r="AB26" s="15"/>
      <c r="AC26" s="15"/>
      <c r="AD26" s="15"/>
      <c r="AE26" s="15"/>
    </row>
    <row r="27" spans="1:31" x14ac:dyDescent="0.25">
      <c r="A27" s="11">
        <v>26</v>
      </c>
      <c r="B27" s="11" t="s">
        <v>62</v>
      </c>
      <c r="C27" s="12" t="s">
        <v>63</v>
      </c>
      <c r="D27" s="11">
        <v>6272</v>
      </c>
      <c r="E27" s="11">
        <v>6249</v>
      </c>
      <c r="F27" s="13">
        <v>2.81E-3</v>
      </c>
      <c r="G27" s="13">
        <v>4.7899999999999999E-5</v>
      </c>
      <c r="H27" s="13">
        <v>1.6799999999999999E-2</v>
      </c>
      <c r="I27" s="11">
        <v>16.783000000000001</v>
      </c>
      <c r="J27" s="11">
        <v>3.63</v>
      </c>
      <c r="K27" s="11">
        <v>3.63E-3</v>
      </c>
      <c r="L27" s="11">
        <v>4619.3</v>
      </c>
      <c r="M27" s="11">
        <v>1.1200000000000001</v>
      </c>
      <c r="N27" s="15"/>
      <c r="O27" s="15"/>
      <c r="P27" s="15"/>
      <c r="Q27" s="15"/>
      <c r="R27" s="15"/>
      <c r="S27" s="15"/>
      <c r="T27" s="15"/>
      <c r="U27" s="15"/>
      <c r="V27" s="15"/>
      <c r="W27" s="15"/>
      <c r="X27" s="15"/>
      <c r="Y27" s="15"/>
      <c r="Z27" s="15"/>
      <c r="AA27" s="15"/>
      <c r="AB27" s="15"/>
      <c r="AC27" s="15"/>
      <c r="AD27" s="15"/>
      <c r="AE27" s="15"/>
    </row>
    <row r="28" spans="1:31" x14ac:dyDescent="0.25">
      <c r="A28" s="3">
        <v>27</v>
      </c>
      <c r="B28" s="3" t="s">
        <v>64</v>
      </c>
      <c r="C28" s="3" t="e">
        <v>#N/A</v>
      </c>
      <c r="D28" s="3">
        <v>20</v>
      </c>
      <c r="E28" s="3">
        <v>-3</v>
      </c>
      <c r="F28" s="5">
        <v>-1.35E-6</v>
      </c>
      <c r="G28" s="5">
        <v>-2.3000000000000001E-8</v>
      </c>
      <c r="H28" s="5">
        <v>-8.0600000000000008E-6</v>
      </c>
      <c r="I28" s="3">
        <v>-8.0000000000000002E-3</v>
      </c>
      <c r="J28" s="3" t="e">
        <v>#N/A</v>
      </c>
      <c r="K28" s="3" t="e">
        <v>#N/A</v>
      </c>
      <c r="L28" s="3" t="e">
        <v>#N/A</v>
      </c>
      <c r="M28" s="3" t="e">
        <v>#N/A</v>
      </c>
      <c r="N28" s="15"/>
      <c r="O28" s="15"/>
      <c r="P28" s="15"/>
      <c r="Q28" s="15"/>
      <c r="R28" s="15"/>
      <c r="S28" s="15"/>
      <c r="T28" s="15"/>
      <c r="U28" s="15"/>
      <c r="V28" s="15"/>
      <c r="W28" s="15"/>
      <c r="X28" s="15"/>
      <c r="Y28" s="15"/>
      <c r="Z28" s="15"/>
      <c r="AA28" s="15"/>
      <c r="AB28" s="15"/>
      <c r="AC28" s="15"/>
      <c r="AD28" s="15"/>
      <c r="AE28" s="15"/>
    </row>
    <row r="29" spans="1:31" x14ac:dyDescent="0.25">
      <c r="A29" s="3">
        <v>28</v>
      </c>
      <c r="B29" s="3" t="s">
        <v>65</v>
      </c>
      <c r="C29" s="3" t="e">
        <v>#N/A</v>
      </c>
      <c r="D29" s="3">
        <v>37</v>
      </c>
      <c r="E29" s="3">
        <v>14</v>
      </c>
      <c r="F29" s="5">
        <v>6.3099999999999997E-6</v>
      </c>
      <c r="G29" s="5">
        <v>1.0700000000000001E-7</v>
      </c>
      <c r="H29" s="5">
        <v>3.7599999999999999E-5</v>
      </c>
      <c r="I29" s="3">
        <v>3.7999999999999999E-2</v>
      </c>
      <c r="J29" s="3" t="e">
        <v>#N/A</v>
      </c>
      <c r="K29" s="3" t="e">
        <v>#N/A</v>
      </c>
      <c r="L29" s="3" t="e">
        <v>#N/A</v>
      </c>
      <c r="M29" s="3" t="e">
        <v>#N/A</v>
      </c>
      <c r="N29" s="15"/>
      <c r="O29" s="15"/>
      <c r="P29" s="15"/>
      <c r="Q29" s="15"/>
      <c r="R29" s="15"/>
      <c r="S29" s="15"/>
      <c r="T29" s="15"/>
      <c r="U29" s="15"/>
      <c r="V29" s="15"/>
      <c r="W29" s="15"/>
      <c r="X29" s="15"/>
      <c r="Y29" s="15"/>
      <c r="Z29" s="15"/>
      <c r="AA29" s="15"/>
      <c r="AB29" s="15"/>
      <c r="AC29" s="15"/>
      <c r="AD29" s="15"/>
      <c r="AE29" s="15"/>
    </row>
    <row r="30" spans="1:31" x14ac:dyDescent="0.25">
      <c r="A30" s="3">
        <v>29</v>
      </c>
      <c r="B30" s="3" t="s">
        <v>66</v>
      </c>
      <c r="C30" s="3" t="e">
        <v>#N/A</v>
      </c>
      <c r="D30" s="3">
        <v>51</v>
      </c>
      <c r="E30" s="3">
        <v>28</v>
      </c>
      <c r="F30" s="5">
        <v>1.26E-5</v>
      </c>
      <c r="G30" s="5">
        <v>2.1500000000000001E-7</v>
      </c>
      <c r="H30" s="5">
        <v>7.5199999999999998E-5</v>
      </c>
      <c r="I30" s="3">
        <v>7.4999999999999997E-2</v>
      </c>
      <c r="J30" s="3" t="e">
        <v>#N/A</v>
      </c>
      <c r="K30" s="3" t="e">
        <v>#N/A</v>
      </c>
      <c r="L30" s="3" t="e">
        <v>#N/A</v>
      </c>
      <c r="M30" s="3" t="e">
        <v>#N/A</v>
      </c>
      <c r="N30" s="15"/>
      <c r="O30" s="15"/>
      <c r="P30" s="15"/>
      <c r="Q30" s="15"/>
      <c r="R30" s="15"/>
      <c r="S30" s="15"/>
      <c r="T30" s="15"/>
      <c r="U30" s="15"/>
      <c r="V30" s="15"/>
      <c r="W30" s="15"/>
      <c r="X30" s="15"/>
      <c r="Y30" s="15"/>
      <c r="Z30" s="15"/>
      <c r="AA30" s="15"/>
      <c r="AB30" s="15"/>
      <c r="AC30" s="15"/>
      <c r="AD30" s="15"/>
      <c r="AE30" s="15"/>
    </row>
    <row r="31" spans="1:31" x14ac:dyDescent="0.25">
      <c r="A31" s="3"/>
      <c r="B31" s="15"/>
      <c r="C31" s="15" t="s">
        <v>67</v>
      </c>
      <c r="D31" s="15"/>
      <c r="E31" s="15">
        <v>91952</v>
      </c>
      <c r="F31" s="5">
        <v>4.1399999999999999E-2</v>
      </c>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row>
    <row r="32" spans="1:31" x14ac:dyDescent="0.25">
      <c r="A32" s="3"/>
      <c r="B32" s="15"/>
      <c r="C32" s="15"/>
      <c r="D32" s="114"/>
      <c r="E32" s="114"/>
      <c r="F32" s="15"/>
      <c r="G32" s="15"/>
      <c r="H32" s="15"/>
      <c r="I32" s="15"/>
      <c r="J32" s="15"/>
      <c r="K32" s="15"/>
      <c r="L32" s="15"/>
      <c r="M32" s="15"/>
      <c r="N32" s="15"/>
      <c r="O32" s="15"/>
      <c r="P32" s="15"/>
      <c r="Q32" s="15"/>
      <c r="R32" s="15"/>
      <c r="S32" s="15"/>
      <c r="T32" s="15"/>
      <c r="U32" s="15"/>
      <c r="V32" s="15"/>
      <c r="W32" s="15"/>
      <c r="X32" s="15"/>
      <c r="Y32" s="15"/>
      <c r="Z32" s="15"/>
      <c r="AA32" s="15"/>
      <c r="AB32" s="15"/>
      <c r="AC32" s="15"/>
      <c r="AD32" s="15"/>
      <c r="AE32" s="15"/>
    </row>
    <row r="33" spans="1:31" x14ac:dyDescent="0.25">
      <c r="A33" s="14" t="s">
        <v>68</v>
      </c>
      <c r="B33" s="15"/>
      <c r="C33" s="15" t="s">
        <v>69</v>
      </c>
      <c r="D33" s="114"/>
      <c r="E33" s="114"/>
      <c r="F33" s="15"/>
      <c r="G33" s="15"/>
      <c r="H33" s="15"/>
      <c r="I33" s="15"/>
      <c r="J33" s="15"/>
      <c r="K33" s="15"/>
      <c r="L33" s="15"/>
      <c r="M33" s="15"/>
      <c r="N33" s="15"/>
      <c r="O33" s="15"/>
      <c r="P33" s="15"/>
      <c r="Q33" s="15"/>
      <c r="R33" s="15"/>
      <c r="S33" s="15"/>
      <c r="T33" s="15"/>
      <c r="U33" s="15"/>
      <c r="V33" s="15"/>
      <c r="W33" s="15"/>
      <c r="X33" s="15"/>
      <c r="Y33" s="15"/>
      <c r="Z33" s="15"/>
      <c r="AA33" s="15"/>
      <c r="AB33" s="15"/>
      <c r="AC33" s="15"/>
      <c r="AD33" s="15"/>
      <c r="AE33" s="15"/>
    </row>
    <row r="34" spans="1:31" x14ac:dyDescent="0.25">
      <c r="A34" s="14" t="s">
        <v>70</v>
      </c>
      <c r="B34" s="15"/>
      <c r="C34" s="15"/>
      <c r="D34" s="114"/>
      <c r="E34" s="114"/>
      <c r="F34" s="15"/>
      <c r="G34" s="15"/>
      <c r="H34" s="15"/>
      <c r="I34" s="15"/>
      <c r="J34" s="15"/>
      <c r="K34" s="15"/>
      <c r="L34" s="15"/>
      <c r="M34" s="15"/>
      <c r="N34" s="15"/>
      <c r="O34" s="15"/>
      <c r="P34" s="15"/>
      <c r="Q34" s="15"/>
      <c r="R34" s="15"/>
      <c r="S34" s="15"/>
      <c r="T34" s="15"/>
      <c r="U34" s="15"/>
      <c r="V34" s="15"/>
      <c r="W34" s="15"/>
      <c r="X34" s="15"/>
      <c r="Y34" s="15"/>
      <c r="Z34" s="15"/>
      <c r="AA34" s="15"/>
      <c r="AB34" s="15"/>
      <c r="AC34" s="15"/>
      <c r="AD34" s="15"/>
      <c r="AE34" s="15"/>
    </row>
    <row r="35" spans="1:31" x14ac:dyDescent="0.25">
      <c r="A35" s="14" t="s">
        <v>71</v>
      </c>
      <c r="B35" s="15"/>
      <c r="C35" s="15"/>
      <c r="D35" s="114"/>
      <c r="E35" s="114"/>
      <c r="F35" s="15"/>
      <c r="G35" s="15"/>
      <c r="H35" s="15"/>
      <c r="I35" s="15"/>
      <c r="J35" s="15"/>
      <c r="K35" s="15"/>
      <c r="L35" s="15"/>
      <c r="M35" s="15"/>
      <c r="N35" s="15"/>
      <c r="O35" s="15"/>
      <c r="P35" s="15"/>
      <c r="Q35" s="15"/>
      <c r="R35" s="15"/>
      <c r="S35" s="15"/>
      <c r="T35" s="15"/>
      <c r="U35" s="15"/>
      <c r="V35" s="15"/>
      <c r="W35" s="15"/>
      <c r="X35" s="15"/>
      <c r="Y35" s="15"/>
      <c r="Z35" s="15"/>
      <c r="AA35" s="15"/>
      <c r="AB35" s="15"/>
      <c r="AC35" s="15"/>
      <c r="AD35" s="15"/>
      <c r="AE35" s="15"/>
    </row>
    <row r="36" spans="1:31" x14ac:dyDescent="0.25">
      <c r="A36" s="14" t="s">
        <v>72</v>
      </c>
      <c r="B36" s="15"/>
      <c r="C36" s="15"/>
      <c r="D36" s="114"/>
      <c r="E36" s="114"/>
      <c r="F36" s="15"/>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row>
    <row r="37" spans="1:31" x14ac:dyDescent="0.25">
      <c r="A37" s="3"/>
      <c r="B37" s="15"/>
      <c r="C37" s="15"/>
      <c r="D37" s="114"/>
      <c r="E37" s="114"/>
      <c r="F37" s="15"/>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row>
    <row r="38" spans="1:31" x14ac:dyDescent="0.25">
      <c r="A38" s="3"/>
      <c r="B38" s="15"/>
      <c r="C38" s="15"/>
      <c r="D38" s="114"/>
      <c r="E38" s="114"/>
      <c r="F38" s="15"/>
      <c r="G38" s="15"/>
      <c r="H38" s="15"/>
      <c r="I38" s="15"/>
      <c r="J38" s="15"/>
      <c r="K38" s="15"/>
      <c r="L38" s="15"/>
      <c r="M38" s="15"/>
      <c r="N38" s="15"/>
      <c r="O38" s="15"/>
      <c r="P38" s="15"/>
      <c r="Q38" s="15"/>
      <c r="R38" s="15"/>
      <c r="S38" s="15"/>
      <c r="T38" s="15"/>
      <c r="U38" s="15"/>
      <c r="V38" s="15"/>
      <c r="W38" s="15"/>
      <c r="X38" s="15"/>
      <c r="Y38" s="15"/>
      <c r="Z38" s="15"/>
      <c r="AA38" s="15"/>
      <c r="AB38" s="15"/>
      <c r="AC38" s="15"/>
      <c r="AD38" s="15"/>
      <c r="AE38" s="15"/>
    </row>
  </sheetData>
  <mergeCells count="8">
    <mergeCell ref="D37:E37"/>
    <mergeCell ref="D38:E38"/>
    <mergeCell ref="O1:S1"/>
    <mergeCell ref="D32:E32"/>
    <mergeCell ref="D33:E33"/>
    <mergeCell ref="D34:E34"/>
    <mergeCell ref="D35:E35"/>
    <mergeCell ref="D36:E36"/>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41"/>
  <sheetViews>
    <sheetView workbookViewId="0">
      <selection activeCell="A5" sqref="A5"/>
    </sheetView>
  </sheetViews>
  <sheetFormatPr defaultRowHeight="15" x14ac:dyDescent="0.25"/>
  <cols>
    <col min="1" max="1" width="21.7109375" customWidth="1"/>
    <col min="2" max="2" width="15.42578125" customWidth="1"/>
    <col min="3" max="3" width="19.28515625" customWidth="1"/>
    <col min="4" max="4" width="30.7109375" customWidth="1"/>
    <col min="6" max="6" width="16.28515625" customWidth="1"/>
    <col min="7" max="7" width="15.42578125" customWidth="1"/>
  </cols>
  <sheetData>
    <row r="1" spans="1:12" x14ac:dyDescent="0.25">
      <c r="A1" t="s">
        <v>73</v>
      </c>
    </row>
    <row r="2" spans="1:12" x14ac:dyDescent="0.25">
      <c r="A2" t="s">
        <v>74</v>
      </c>
    </row>
    <row r="3" spans="1:12" x14ac:dyDescent="0.25">
      <c r="A3" t="s">
        <v>75</v>
      </c>
    </row>
    <row r="4" spans="1:12" x14ac:dyDescent="0.25">
      <c r="A4" t="s">
        <v>76</v>
      </c>
    </row>
    <row r="5" spans="1:12" x14ac:dyDescent="0.25">
      <c r="A5" t="s">
        <v>77</v>
      </c>
    </row>
    <row r="6" spans="1:12" x14ac:dyDescent="0.25">
      <c r="A6" t="s">
        <v>78</v>
      </c>
    </row>
    <row r="7" spans="1:12" x14ac:dyDescent="0.25">
      <c r="A7" s="20" t="s">
        <v>79</v>
      </c>
      <c r="B7" s="20" t="s">
        <v>80</v>
      </c>
      <c r="C7" s="20" t="s">
        <v>81</v>
      </c>
      <c r="D7" s="20" t="s">
        <v>82</v>
      </c>
      <c r="G7" s="19" t="s">
        <v>1</v>
      </c>
      <c r="H7" s="19" t="s">
        <v>83</v>
      </c>
      <c r="I7" s="21" t="s">
        <v>84</v>
      </c>
      <c r="J7" s="21" t="s">
        <v>85</v>
      </c>
    </row>
    <row r="8" spans="1:12" x14ac:dyDescent="0.25">
      <c r="A8" t="s">
        <v>86</v>
      </c>
      <c r="B8" t="s">
        <v>87</v>
      </c>
      <c r="C8">
        <v>18</v>
      </c>
      <c r="D8">
        <v>-3</v>
      </c>
      <c r="G8" s="22" t="s">
        <v>88</v>
      </c>
      <c r="H8" s="23">
        <f>G14</f>
        <v>0.75</v>
      </c>
      <c r="I8" s="23">
        <f>I14</f>
        <v>0.25</v>
      </c>
      <c r="J8" s="24">
        <v>0</v>
      </c>
    </row>
    <row r="9" spans="1:12" x14ac:dyDescent="0.25">
      <c r="A9" t="s">
        <v>89</v>
      </c>
      <c r="B9" t="s">
        <v>87</v>
      </c>
      <c r="C9">
        <v>21</v>
      </c>
      <c r="D9">
        <v>0</v>
      </c>
      <c r="G9" s="25" t="s">
        <v>90</v>
      </c>
      <c r="H9" s="26" t="s">
        <v>87</v>
      </c>
      <c r="I9" s="27">
        <f>I19</f>
        <v>0</v>
      </c>
      <c r="J9" s="28">
        <v>1</v>
      </c>
    </row>
    <row r="10" spans="1:12" x14ac:dyDescent="0.25">
      <c r="A10" t="s">
        <v>91</v>
      </c>
      <c r="B10" t="s">
        <v>87</v>
      </c>
      <c r="C10">
        <v>23</v>
      </c>
      <c r="D10">
        <v>2</v>
      </c>
      <c r="G10" s="25" t="s">
        <v>92</v>
      </c>
      <c r="H10" s="27">
        <f>G24</f>
        <v>0.1</v>
      </c>
      <c r="I10" s="27">
        <f>I24</f>
        <v>0.78</v>
      </c>
      <c r="J10" s="28">
        <v>0.13</v>
      </c>
    </row>
    <row r="11" spans="1:12" x14ac:dyDescent="0.25">
      <c r="A11" t="s">
        <v>93</v>
      </c>
      <c r="B11" t="s">
        <v>94</v>
      </c>
      <c r="C11">
        <v>18</v>
      </c>
      <c r="D11">
        <v>0</v>
      </c>
      <c r="E11" t="s">
        <v>95</v>
      </c>
      <c r="F11">
        <v>4</v>
      </c>
      <c r="G11" s="25" t="s">
        <v>96</v>
      </c>
      <c r="H11" s="29">
        <v>0.31</v>
      </c>
      <c r="I11" s="27">
        <f>I29</f>
        <v>0.48</v>
      </c>
      <c r="J11" s="28">
        <v>0.21</v>
      </c>
    </row>
    <row r="12" spans="1:12" x14ac:dyDescent="0.25">
      <c r="A12" t="s">
        <v>93</v>
      </c>
      <c r="B12" t="s">
        <v>97</v>
      </c>
      <c r="C12">
        <v>22</v>
      </c>
      <c r="D12">
        <v>1</v>
      </c>
      <c r="G12" s="25" t="s">
        <v>98</v>
      </c>
      <c r="H12" s="29">
        <v>0.25</v>
      </c>
      <c r="I12" s="27">
        <f>I34</f>
        <v>0.72</v>
      </c>
      <c r="J12" s="28">
        <v>0.02</v>
      </c>
    </row>
    <row r="13" spans="1:12" x14ac:dyDescent="0.25">
      <c r="A13" t="s">
        <v>93</v>
      </c>
      <c r="B13" t="s">
        <v>99</v>
      </c>
      <c r="C13">
        <v>19</v>
      </c>
      <c r="D13">
        <v>0</v>
      </c>
      <c r="G13" s="30" t="s">
        <v>100</v>
      </c>
      <c r="H13" s="31">
        <v>0</v>
      </c>
      <c r="I13" s="31">
        <v>0.5</v>
      </c>
      <c r="J13" s="32">
        <v>0.5</v>
      </c>
    </row>
    <row r="14" spans="1:12" x14ac:dyDescent="0.25">
      <c r="A14" t="s">
        <v>93</v>
      </c>
      <c r="B14" t="s">
        <v>101</v>
      </c>
      <c r="C14">
        <v>24</v>
      </c>
      <c r="D14">
        <v>3</v>
      </c>
      <c r="F14" t="s">
        <v>102</v>
      </c>
      <c r="G14" s="17">
        <v>0.75</v>
      </c>
      <c r="H14" t="s">
        <v>103</v>
      </c>
      <c r="I14" s="17">
        <v>0.25</v>
      </c>
      <c r="J14" t="s">
        <v>104</v>
      </c>
      <c r="L14" s="17">
        <v>0</v>
      </c>
    </row>
    <row r="15" spans="1:12" x14ac:dyDescent="0.25">
      <c r="A15" t="s">
        <v>93</v>
      </c>
      <c r="B15" t="s">
        <v>105</v>
      </c>
      <c r="C15">
        <v>16</v>
      </c>
      <c r="D15">
        <v>0</v>
      </c>
    </row>
    <row r="16" spans="1:12" x14ac:dyDescent="0.25">
      <c r="A16" t="s">
        <v>90</v>
      </c>
      <c r="B16" t="s">
        <v>94</v>
      </c>
      <c r="C16">
        <v>23</v>
      </c>
      <c r="D16">
        <v>2</v>
      </c>
      <c r="E16" t="s">
        <v>95</v>
      </c>
      <c r="F16">
        <v>4</v>
      </c>
    </row>
    <row r="17" spans="1:12" x14ac:dyDescent="0.25">
      <c r="A17" t="s">
        <v>90</v>
      </c>
      <c r="B17" t="s">
        <v>97</v>
      </c>
      <c r="C17">
        <v>16</v>
      </c>
      <c r="D17">
        <v>0</v>
      </c>
    </row>
    <row r="18" spans="1:12" x14ac:dyDescent="0.25">
      <c r="A18" t="s">
        <v>90</v>
      </c>
      <c r="B18" t="s">
        <v>99</v>
      </c>
      <c r="C18">
        <v>20</v>
      </c>
      <c r="D18">
        <v>0</v>
      </c>
    </row>
    <row r="19" spans="1:12" x14ac:dyDescent="0.25">
      <c r="A19" t="s">
        <v>90</v>
      </c>
      <c r="B19" t="s">
        <v>101</v>
      </c>
      <c r="C19">
        <v>20</v>
      </c>
      <c r="D19">
        <v>0</v>
      </c>
      <c r="F19" t="s">
        <v>102</v>
      </c>
      <c r="G19" s="17">
        <v>0</v>
      </c>
      <c r="H19" t="s">
        <v>103</v>
      </c>
      <c r="I19" s="17">
        <v>0</v>
      </c>
      <c r="J19" t="s">
        <v>104</v>
      </c>
      <c r="L19" s="17">
        <v>1</v>
      </c>
    </row>
    <row r="20" spans="1:12" x14ac:dyDescent="0.25">
      <c r="A20" t="s">
        <v>90</v>
      </c>
      <c r="B20" t="s">
        <v>105</v>
      </c>
      <c r="C20">
        <v>23</v>
      </c>
      <c r="D20">
        <v>2</v>
      </c>
    </row>
    <row r="21" spans="1:12" x14ac:dyDescent="0.25">
      <c r="A21" t="s">
        <v>106</v>
      </c>
      <c r="B21" t="s">
        <v>94</v>
      </c>
      <c r="C21">
        <v>159</v>
      </c>
      <c r="D21">
        <v>138</v>
      </c>
      <c r="E21" t="s">
        <v>95</v>
      </c>
      <c r="F21">
        <v>1514</v>
      </c>
    </row>
    <row r="22" spans="1:12" x14ac:dyDescent="0.25">
      <c r="A22" t="s">
        <v>106</v>
      </c>
      <c r="B22" t="s">
        <v>97</v>
      </c>
      <c r="C22">
        <v>1199</v>
      </c>
      <c r="D22">
        <v>1178</v>
      </c>
    </row>
    <row r="23" spans="1:12" x14ac:dyDescent="0.25">
      <c r="A23" t="s">
        <v>106</v>
      </c>
      <c r="B23" t="s">
        <v>99</v>
      </c>
      <c r="C23">
        <v>55</v>
      </c>
      <c r="D23">
        <v>34</v>
      </c>
    </row>
    <row r="24" spans="1:12" x14ac:dyDescent="0.25">
      <c r="A24" t="s">
        <v>106</v>
      </c>
      <c r="B24" t="s">
        <v>101</v>
      </c>
      <c r="C24">
        <v>166</v>
      </c>
      <c r="D24">
        <v>145</v>
      </c>
      <c r="F24" t="s">
        <v>102</v>
      </c>
      <c r="G24" s="17">
        <v>0.1</v>
      </c>
      <c r="H24" t="s">
        <v>103</v>
      </c>
      <c r="I24" s="17">
        <v>0.78</v>
      </c>
      <c r="J24" t="s">
        <v>104</v>
      </c>
      <c r="L24" s="17">
        <v>0.13</v>
      </c>
    </row>
    <row r="25" spans="1:12" x14ac:dyDescent="0.25">
      <c r="A25" t="s">
        <v>106</v>
      </c>
      <c r="B25" t="s">
        <v>105</v>
      </c>
      <c r="C25">
        <v>40</v>
      </c>
      <c r="D25">
        <v>19</v>
      </c>
    </row>
    <row r="26" spans="1:12" x14ac:dyDescent="0.25">
      <c r="A26" t="s">
        <v>107</v>
      </c>
      <c r="B26" t="s">
        <v>94</v>
      </c>
      <c r="C26">
        <v>533</v>
      </c>
      <c r="D26">
        <v>512</v>
      </c>
      <c r="E26" t="s">
        <v>95</v>
      </c>
      <c r="F26">
        <v>2923</v>
      </c>
    </row>
    <row r="27" spans="1:12" x14ac:dyDescent="0.25">
      <c r="A27" t="s">
        <v>107</v>
      </c>
      <c r="B27" t="s">
        <v>97</v>
      </c>
      <c r="C27">
        <v>1430</v>
      </c>
      <c r="D27">
        <v>1409</v>
      </c>
    </row>
    <row r="28" spans="1:12" x14ac:dyDescent="0.25">
      <c r="A28" t="s">
        <v>107</v>
      </c>
      <c r="B28" t="s">
        <v>99</v>
      </c>
      <c r="C28">
        <v>87</v>
      </c>
      <c r="D28">
        <v>66</v>
      </c>
    </row>
    <row r="29" spans="1:12" x14ac:dyDescent="0.25">
      <c r="A29" t="s">
        <v>107</v>
      </c>
      <c r="B29" t="s">
        <v>101</v>
      </c>
      <c r="C29">
        <v>919</v>
      </c>
      <c r="D29">
        <v>898</v>
      </c>
      <c r="F29" t="s">
        <v>102</v>
      </c>
      <c r="G29" s="17">
        <v>0.31</v>
      </c>
      <c r="H29" t="s">
        <v>103</v>
      </c>
      <c r="I29" s="17">
        <v>0.48</v>
      </c>
      <c r="J29" t="s">
        <v>104</v>
      </c>
      <c r="L29" s="17">
        <v>0.21</v>
      </c>
    </row>
    <row r="30" spans="1:12" x14ac:dyDescent="0.25">
      <c r="A30" t="s">
        <v>107</v>
      </c>
      <c r="B30" t="s">
        <v>105</v>
      </c>
      <c r="C30">
        <v>59</v>
      </c>
      <c r="D30">
        <v>38</v>
      </c>
    </row>
    <row r="31" spans="1:12" x14ac:dyDescent="0.25">
      <c r="A31" t="s">
        <v>108</v>
      </c>
      <c r="B31" t="s">
        <v>94</v>
      </c>
      <c r="C31">
        <v>22</v>
      </c>
      <c r="D31">
        <v>1</v>
      </c>
      <c r="E31" t="s">
        <v>95</v>
      </c>
      <c r="F31">
        <v>173</v>
      </c>
    </row>
    <row r="32" spans="1:12" x14ac:dyDescent="0.25">
      <c r="A32" t="s">
        <v>108</v>
      </c>
      <c r="B32" t="s">
        <v>97</v>
      </c>
      <c r="C32">
        <v>146</v>
      </c>
      <c r="D32">
        <v>125</v>
      </c>
    </row>
    <row r="33" spans="1:13" x14ac:dyDescent="0.25">
      <c r="A33" t="s">
        <v>108</v>
      </c>
      <c r="B33" t="s">
        <v>99</v>
      </c>
      <c r="C33">
        <v>20</v>
      </c>
      <c r="D33">
        <v>0</v>
      </c>
    </row>
    <row r="34" spans="1:13" x14ac:dyDescent="0.25">
      <c r="A34" t="s">
        <v>108</v>
      </c>
      <c r="B34" t="s">
        <v>101</v>
      </c>
      <c r="C34">
        <v>65</v>
      </c>
      <c r="D34">
        <v>44</v>
      </c>
      <c r="F34" t="s">
        <v>102</v>
      </c>
      <c r="G34" s="17">
        <v>0.25</v>
      </c>
      <c r="H34" t="s">
        <v>103</v>
      </c>
      <c r="I34" s="17">
        <v>0.72</v>
      </c>
      <c r="J34" t="s">
        <v>104</v>
      </c>
      <c r="L34" s="17">
        <v>0.02</v>
      </c>
      <c r="M34" t="s">
        <v>109</v>
      </c>
    </row>
    <row r="35" spans="1:13" x14ac:dyDescent="0.25">
      <c r="A35" t="s">
        <v>108</v>
      </c>
      <c r="B35" t="s">
        <v>105</v>
      </c>
      <c r="C35">
        <v>24</v>
      </c>
      <c r="D35">
        <v>3</v>
      </c>
    </row>
    <row r="36" spans="1:13" x14ac:dyDescent="0.25">
      <c r="A36" t="s">
        <v>110</v>
      </c>
      <c r="B36" t="s">
        <v>94</v>
      </c>
      <c r="C36">
        <v>23</v>
      </c>
      <c r="D36">
        <v>2</v>
      </c>
      <c r="E36" t="s">
        <v>95</v>
      </c>
      <c r="F36">
        <v>6</v>
      </c>
    </row>
    <row r="37" spans="1:13" x14ac:dyDescent="0.25">
      <c r="A37" t="s">
        <v>110</v>
      </c>
      <c r="B37" t="s">
        <v>97</v>
      </c>
      <c r="C37">
        <v>24</v>
      </c>
      <c r="D37">
        <v>3</v>
      </c>
    </row>
    <row r="38" spans="1:13" x14ac:dyDescent="0.25">
      <c r="A38" t="s">
        <v>110</v>
      </c>
      <c r="B38" t="s">
        <v>99</v>
      </c>
      <c r="C38">
        <v>21</v>
      </c>
      <c r="D38">
        <v>0</v>
      </c>
    </row>
    <row r="39" spans="1:13" x14ac:dyDescent="0.25">
      <c r="A39" t="s">
        <v>110</v>
      </c>
      <c r="B39" t="s">
        <v>101</v>
      </c>
      <c r="C39">
        <v>18</v>
      </c>
      <c r="D39">
        <v>0</v>
      </c>
      <c r="F39" t="s">
        <v>102</v>
      </c>
      <c r="G39" s="17">
        <v>0</v>
      </c>
      <c r="H39" t="s">
        <v>103</v>
      </c>
      <c r="I39" s="17">
        <v>0.5</v>
      </c>
      <c r="J39" t="s">
        <v>104</v>
      </c>
      <c r="L39" s="17">
        <v>0.5</v>
      </c>
    </row>
    <row r="40" spans="1:13" x14ac:dyDescent="0.25">
      <c r="A40" t="s">
        <v>110</v>
      </c>
      <c r="B40" t="s">
        <v>105</v>
      </c>
      <c r="C40">
        <v>22</v>
      </c>
      <c r="D40">
        <v>1</v>
      </c>
    </row>
    <row r="41" spans="1:13" x14ac:dyDescent="0.25">
      <c r="B41" t="s">
        <v>111</v>
      </c>
      <c r="D41">
        <v>4623</v>
      </c>
      <c r="E41" t="s">
        <v>112</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Q45"/>
  <sheetViews>
    <sheetView workbookViewId="0">
      <selection activeCell="G31" sqref="G31"/>
    </sheetView>
  </sheetViews>
  <sheetFormatPr defaultRowHeight="15" x14ac:dyDescent="0.25"/>
  <cols>
    <col min="10" max="10" width="11.28515625" customWidth="1"/>
    <col min="13" max="13" width="14" customWidth="1"/>
    <col min="16" max="16" width="16.85546875" customWidth="1"/>
    <col min="17" max="17" width="23" customWidth="1"/>
  </cols>
  <sheetData>
    <row r="1" spans="1:17" ht="75" x14ac:dyDescent="0.25">
      <c r="A1" s="33" t="s">
        <v>0</v>
      </c>
      <c r="B1" s="33" t="s">
        <v>113</v>
      </c>
      <c r="C1" s="33" t="s">
        <v>112</v>
      </c>
      <c r="D1" s="33" t="s">
        <v>114</v>
      </c>
      <c r="E1" s="33" t="s">
        <v>115</v>
      </c>
      <c r="F1" s="33" t="s">
        <v>116</v>
      </c>
      <c r="G1" s="33" t="s">
        <v>117</v>
      </c>
      <c r="H1" s="33" t="s">
        <v>118</v>
      </c>
      <c r="I1" s="33" t="s">
        <v>119</v>
      </c>
      <c r="J1" s="33" t="s">
        <v>120</v>
      </c>
      <c r="K1" s="33"/>
      <c r="L1" s="33" t="s">
        <v>121</v>
      </c>
      <c r="M1" s="33" t="s">
        <v>122</v>
      </c>
    </row>
    <row r="2" spans="1:17" x14ac:dyDescent="0.25">
      <c r="A2">
        <v>1</v>
      </c>
      <c r="B2" t="s">
        <v>123</v>
      </c>
      <c r="C2">
        <v>21</v>
      </c>
    </row>
    <row r="3" spans="1:17" x14ac:dyDescent="0.25">
      <c r="A3">
        <v>2</v>
      </c>
      <c r="B3" t="s">
        <v>124</v>
      </c>
      <c r="C3">
        <v>17</v>
      </c>
    </row>
    <row r="4" spans="1:17" ht="15.75" thickBot="1" x14ac:dyDescent="0.3">
      <c r="A4">
        <v>3</v>
      </c>
      <c r="B4" t="s">
        <v>125</v>
      </c>
      <c r="C4">
        <v>138</v>
      </c>
      <c r="D4">
        <v>117</v>
      </c>
      <c r="E4" s="4">
        <v>5.27E-5</v>
      </c>
      <c r="F4" s="4">
        <v>8.96304E-7</v>
      </c>
      <c r="G4">
        <v>3.1399999999999999E-4</v>
      </c>
      <c r="H4">
        <v>1.5151E-2</v>
      </c>
      <c r="I4">
        <v>15.151175670000001</v>
      </c>
      <c r="L4" s="17">
        <v>0.28000000000000003</v>
      </c>
      <c r="M4">
        <v>53.794293889999999</v>
      </c>
    </row>
    <row r="5" spans="1:17" x14ac:dyDescent="0.25">
      <c r="A5">
        <v>4</v>
      </c>
      <c r="B5" t="s">
        <v>126</v>
      </c>
      <c r="C5">
        <v>423</v>
      </c>
      <c r="D5">
        <v>402</v>
      </c>
      <c r="E5">
        <v>1.8100000000000001E-4</v>
      </c>
      <c r="F5" s="4">
        <v>3.07961E-6</v>
      </c>
      <c r="G5">
        <v>1.08E-3</v>
      </c>
      <c r="H5">
        <v>5.2926000000000001E-2</v>
      </c>
      <c r="I5">
        <v>52.925517050000003</v>
      </c>
      <c r="L5" s="17">
        <v>0.22</v>
      </c>
      <c r="M5">
        <v>241.26807410000001</v>
      </c>
      <c r="O5" s="34" t="s">
        <v>127</v>
      </c>
      <c r="P5" s="35" t="s">
        <v>128</v>
      </c>
      <c r="Q5" s="36" t="s">
        <v>129</v>
      </c>
    </row>
    <row r="6" spans="1:17" x14ac:dyDescent="0.25">
      <c r="A6">
        <v>5</v>
      </c>
      <c r="B6" t="s">
        <v>130</v>
      </c>
      <c r="C6">
        <v>141</v>
      </c>
      <c r="D6">
        <v>120</v>
      </c>
      <c r="E6" s="4">
        <v>5.41E-5</v>
      </c>
      <c r="F6" s="4">
        <v>9.1928699999999999E-7</v>
      </c>
      <c r="G6">
        <v>3.2200000000000002E-4</v>
      </c>
      <c r="H6">
        <v>1.4198000000000001E-2</v>
      </c>
      <c r="I6">
        <v>14.197916340000001</v>
      </c>
      <c r="L6" s="17">
        <v>0.11</v>
      </c>
      <c r="M6">
        <v>133.61098609999999</v>
      </c>
      <c r="O6" s="37" t="s">
        <v>131</v>
      </c>
      <c r="P6" s="42">
        <f>AVERAGE(I4:I13)</f>
        <v>22.703037264000002</v>
      </c>
      <c r="Q6" s="43">
        <f>AVERAGE(M4:M13)</f>
        <v>298.0237032</v>
      </c>
    </row>
    <row r="7" spans="1:17" x14ac:dyDescent="0.25">
      <c r="A7">
        <v>6</v>
      </c>
      <c r="B7" t="s">
        <v>132</v>
      </c>
      <c r="C7">
        <v>151</v>
      </c>
      <c r="D7">
        <v>130</v>
      </c>
      <c r="E7" s="4">
        <v>5.8600000000000001E-5</v>
      </c>
      <c r="F7" s="4">
        <v>9.958939999999999E-7</v>
      </c>
      <c r="G7">
        <v>3.4900000000000003E-4</v>
      </c>
      <c r="H7">
        <v>1.4005E-2</v>
      </c>
      <c r="I7">
        <v>14.00523169</v>
      </c>
      <c r="L7" s="17">
        <v>0.15</v>
      </c>
      <c r="M7">
        <v>91.32522548</v>
      </c>
      <c r="O7" s="37" t="s">
        <v>133</v>
      </c>
      <c r="P7" s="42">
        <f>AVERAGE(I14:I23)</f>
        <v>14.053534825700002</v>
      </c>
      <c r="Q7" s="43">
        <f>AVERAGE(M14:M23)</f>
        <v>250.94911011899995</v>
      </c>
    </row>
    <row r="8" spans="1:17" x14ac:dyDescent="0.25">
      <c r="A8">
        <v>7</v>
      </c>
      <c r="B8" t="s">
        <v>134</v>
      </c>
      <c r="C8">
        <v>127</v>
      </c>
      <c r="D8">
        <v>106</v>
      </c>
      <c r="E8" s="4">
        <v>4.7700000000000001E-5</v>
      </c>
      <c r="F8" s="4">
        <v>8.1203699999999998E-7</v>
      </c>
      <c r="G8">
        <v>2.8499999999999999E-4</v>
      </c>
      <c r="H8">
        <v>1.3727E-2</v>
      </c>
      <c r="I8">
        <v>13.726706160000001</v>
      </c>
      <c r="L8" s="17">
        <v>0.05</v>
      </c>
      <c r="M8">
        <v>254.50328870000001</v>
      </c>
      <c r="O8" s="37" t="s">
        <v>135</v>
      </c>
      <c r="P8" s="26" t="s">
        <v>87</v>
      </c>
      <c r="Q8" s="38" t="s">
        <v>87</v>
      </c>
    </row>
    <row r="9" spans="1:17" ht="15.75" thickBot="1" x14ac:dyDescent="0.3">
      <c r="A9">
        <v>8</v>
      </c>
      <c r="B9" t="s">
        <v>136</v>
      </c>
      <c r="C9">
        <v>339</v>
      </c>
      <c r="D9">
        <v>318</v>
      </c>
      <c r="E9">
        <v>1.4300000000000001E-4</v>
      </c>
      <c r="F9" s="4">
        <v>2.4361100000000001E-6</v>
      </c>
      <c r="G9">
        <v>8.5400000000000005E-4</v>
      </c>
      <c r="H9">
        <v>4.2576000000000003E-2</v>
      </c>
      <c r="I9">
        <v>42.5760547</v>
      </c>
      <c r="L9" s="17">
        <v>0.05</v>
      </c>
      <c r="M9">
        <v>943.91918840000005</v>
      </c>
      <c r="O9" s="39" t="s">
        <v>137</v>
      </c>
      <c r="P9" s="40" t="s">
        <v>87</v>
      </c>
      <c r="Q9" s="41" t="s">
        <v>87</v>
      </c>
    </row>
    <row r="10" spans="1:17" x14ac:dyDescent="0.25">
      <c r="A10">
        <v>9</v>
      </c>
      <c r="B10" t="s">
        <v>138</v>
      </c>
      <c r="C10">
        <v>182</v>
      </c>
      <c r="D10">
        <v>161</v>
      </c>
      <c r="E10" s="4">
        <v>7.25E-5</v>
      </c>
      <c r="F10" s="4">
        <v>1.23338E-6</v>
      </c>
      <c r="G10">
        <v>4.3199999999999998E-4</v>
      </c>
      <c r="H10">
        <v>2.1010999999999998E-2</v>
      </c>
      <c r="I10">
        <v>21.011145460000002</v>
      </c>
      <c r="L10" s="17">
        <v>7.0000000000000007E-2</v>
      </c>
      <c r="M10">
        <v>304.57683889999998</v>
      </c>
    </row>
    <row r="11" spans="1:17" x14ac:dyDescent="0.25">
      <c r="A11">
        <v>10</v>
      </c>
      <c r="B11" t="s">
        <v>139</v>
      </c>
      <c r="C11">
        <v>248</v>
      </c>
      <c r="D11">
        <v>227</v>
      </c>
      <c r="E11">
        <v>1.02E-4</v>
      </c>
      <c r="F11" s="4">
        <v>1.7389800000000001E-6</v>
      </c>
      <c r="G11">
        <v>6.0999999999999997E-4</v>
      </c>
      <c r="H11">
        <v>3.0301999999999999E-2</v>
      </c>
      <c r="I11">
        <v>30.301707709999999</v>
      </c>
      <c r="L11" s="17">
        <v>0.05</v>
      </c>
      <c r="M11">
        <v>640.49746589999995</v>
      </c>
    </row>
    <row r="12" spans="1:17" x14ac:dyDescent="0.25">
      <c r="A12">
        <v>11</v>
      </c>
      <c r="B12" t="s">
        <v>140</v>
      </c>
      <c r="C12">
        <v>102</v>
      </c>
      <c r="D12">
        <v>81</v>
      </c>
      <c r="E12" s="4">
        <v>3.65E-5</v>
      </c>
      <c r="F12" s="4">
        <v>6.20518E-7</v>
      </c>
      <c r="G12">
        <v>2.1800000000000001E-4</v>
      </c>
      <c r="H12">
        <v>1.0114E-2</v>
      </c>
      <c r="I12">
        <v>10.11378768</v>
      </c>
      <c r="J12" s="18" t="s">
        <v>141</v>
      </c>
      <c r="K12" s="18" t="s">
        <v>142</v>
      </c>
      <c r="L12" s="17">
        <v>0.16</v>
      </c>
      <c r="M12">
        <v>64.529633430000004</v>
      </c>
    </row>
    <row r="13" spans="1:17" x14ac:dyDescent="0.25">
      <c r="A13">
        <v>12</v>
      </c>
      <c r="B13" t="s">
        <v>143</v>
      </c>
      <c r="C13">
        <v>120</v>
      </c>
      <c r="D13">
        <v>99</v>
      </c>
      <c r="E13" s="4">
        <v>4.46E-5</v>
      </c>
      <c r="F13" s="4">
        <v>7.58411E-7</v>
      </c>
      <c r="G13">
        <v>2.6600000000000001E-4</v>
      </c>
      <c r="H13">
        <v>1.3021E-2</v>
      </c>
      <c r="I13">
        <v>13.02113018</v>
      </c>
      <c r="J13">
        <v>22.703037259999999</v>
      </c>
      <c r="K13">
        <v>14.555490000000001</v>
      </c>
      <c r="L13" s="17">
        <v>0.05</v>
      </c>
      <c r="M13">
        <v>252.2120371</v>
      </c>
    </row>
    <row r="14" spans="1:17" x14ac:dyDescent="0.25">
      <c r="A14">
        <v>13</v>
      </c>
      <c r="B14" t="s">
        <v>144</v>
      </c>
      <c r="C14">
        <v>113</v>
      </c>
      <c r="D14">
        <v>92</v>
      </c>
      <c r="E14" s="4">
        <v>4.1399999999999997E-5</v>
      </c>
      <c r="F14" s="4">
        <v>7.0478600000000005E-7</v>
      </c>
      <c r="G14">
        <v>2.4699999999999999E-4</v>
      </c>
      <c r="H14">
        <v>1.2263E-2</v>
      </c>
      <c r="I14">
        <v>12.26258415</v>
      </c>
      <c r="L14" s="17">
        <v>0.18</v>
      </c>
      <c r="M14">
        <v>67.702203600000004</v>
      </c>
    </row>
    <row r="15" spans="1:17" x14ac:dyDescent="0.25">
      <c r="A15">
        <v>14</v>
      </c>
      <c r="B15" t="s">
        <v>145</v>
      </c>
      <c r="C15">
        <v>135</v>
      </c>
      <c r="D15">
        <v>114</v>
      </c>
      <c r="E15" s="4">
        <v>5.1400000000000003E-5</v>
      </c>
      <c r="F15" s="4">
        <v>8.7332200000000004E-7</v>
      </c>
      <c r="G15">
        <v>3.0600000000000001E-4</v>
      </c>
      <c r="H15">
        <v>1.5271E-2</v>
      </c>
      <c r="I15">
        <v>15.27072647</v>
      </c>
      <c r="L15" s="17">
        <v>0.12</v>
      </c>
      <c r="M15">
        <v>124.72451839999999</v>
      </c>
    </row>
    <row r="16" spans="1:17" x14ac:dyDescent="0.25">
      <c r="A16">
        <v>15</v>
      </c>
      <c r="B16" t="s">
        <v>146</v>
      </c>
      <c r="C16">
        <v>73</v>
      </c>
      <c r="D16">
        <v>52</v>
      </c>
      <c r="E16" s="4">
        <v>2.34E-5</v>
      </c>
      <c r="F16" s="4">
        <v>3.9835800000000003E-7</v>
      </c>
      <c r="G16">
        <v>1.3999999999999999E-4</v>
      </c>
      <c r="H16">
        <v>6.4539999999999997E-3</v>
      </c>
      <c r="I16">
        <v>6.4537971519999999</v>
      </c>
      <c r="L16" s="17">
        <v>0.15</v>
      </c>
      <c r="M16">
        <v>42.967719969999997</v>
      </c>
    </row>
    <row r="17" spans="1:13" x14ac:dyDescent="0.25">
      <c r="A17">
        <v>16</v>
      </c>
      <c r="B17" t="s">
        <v>147</v>
      </c>
      <c r="C17">
        <v>48</v>
      </c>
      <c r="D17">
        <v>27</v>
      </c>
      <c r="E17" s="4">
        <v>1.22E-5</v>
      </c>
      <c r="F17" s="4">
        <v>2.0683899999999999E-7</v>
      </c>
      <c r="G17" s="4">
        <v>7.25E-5</v>
      </c>
      <c r="H17">
        <v>3.6059999999999998E-3</v>
      </c>
      <c r="I17">
        <v>3.6059601040000002</v>
      </c>
      <c r="L17" s="17">
        <v>0.12</v>
      </c>
      <c r="M17">
        <v>29.98958502</v>
      </c>
    </row>
    <row r="18" spans="1:13" x14ac:dyDescent="0.25">
      <c r="A18">
        <v>17</v>
      </c>
      <c r="B18" t="s">
        <v>148</v>
      </c>
      <c r="C18">
        <v>67</v>
      </c>
      <c r="D18">
        <v>46</v>
      </c>
      <c r="E18" s="4">
        <v>2.0699999999999998E-5</v>
      </c>
      <c r="F18" s="4">
        <v>3.5239300000000002E-7</v>
      </c>
      <c r="G18">
        <v>1.2400000000000001E-4</v>
      </c>
      <c r="H18">
        <v>6.0980000000000001E-3</v>
      </c>
      <c r="I18">
        <v>6.0980027310000002</v>
      </c>
      <c r="L18" s="17">
        <v>0.04</v>
      </c>
      <c r="M18">
        <v>148.0609651</v>
      </c>
    </row>
    <row r="19" spans="1:13" x14ac:dyDescent="0.25">
      <c r="A19">
        <v>18</v>
      </c>
      <c r="B19" t="s">
        <v>149</v>
      </c>
      <c r="C19">
        <v>107</v>
      </c>
      <c r="D19">
        <v>86</v>
      </c>
      <c r="E19" s="4">
        <v>3.8699999999999999E-5</v>
      </c>
      <c r="F19" s="4">
        <v>6.5882200000000002E-7</v>
      </c>
      <c r="G19">
        <v>2.31E-4</v>
      </c>
      <c r="H19">
        <v>1.0595E-2</v>
      </c>
      <c r="I19">
        <v>10.595249340000001</v>
      </c>
      <c r="L19" s="17">
        <v>0.01</v>
      </c>
      <c r="M19">
        <v>1250.442503</v>
      </c>
    </row>
    <row r="20" spans="1:13" x14ac:dyDescent="0.25">
      <c r="A20">
        <v>19</v>
      </c>
      <c r="B20" t="s">
        <v>150</v>
      </c>
      <c r="C20">
        <v>158</v>
      </c>
      <c r="D20">
        <v>137</v>
      </c>
      <c r="E20" s="4">
        <v>6.1699999999999995E-5</v>
      </c>
      <c r="F20" s="4">
        <v>1.04952E-6</v>
      </c>
      <c r="G20">
        <v>3.68E-4</v>
      </c>
      <c r="H20">
        <v>1.4988E-2</v>
      </c>
      <c r="I20">
        <v>14.987813989999999</v>
      </c>
      <c r="L20" s="17">
        <v>0.14000000000000001</v>
      </c>
      <c r="M20">
        <v>104.6607344</v>
      </c>
    </row>
    <row r="21" spans="1:13" x14ac:dyDescent="0.25">
      <c r="A21">
        <v>20</v>
      </c>
      <c r="B21" t="s">
        <v>151</v>
      </c>
      <c r="C21">
        <v>176</v>
      </c>
      <c r="D21">
        <v>155</v>
      </c>
      <c r="E21" s="4">
        <v>6.9800000000000003E-5</v>
      </c>
      <c r="F21" s="4">
        <v>1.1874099999999999E-6</v>
      </c>
      <c r="G21">
        <v>4.1599999999999997E-4</v>
      </c>
      <c r="H21">
        <v>1.8717999999999999E-2</v>
      </c>
      <c r="I21">
        <v>18.718288609999998</v>
      </c>
      <c r="L21" s="17">
        <v>0.15</v>
      </c>
      <c r="M21">
        <v>126.32904790000001</v>
      </c>
    </row>
    <row r="22" spans="1:13" x14ac:dyDescent="0.25">
      <c r="A22">
        <v>21</v>
      </c>
      <c r="B22" t="s">
        <v>152</v>
      </c>
      <c r="C22">
        <v>321</v>
      </c>
      <c r="D22">
        <v>300</v>
      </c>
      <c r="E22">
        <v>1.35E-4</v>
      </c>
      <c r="F22" s="4">
        <v>2.29822E-6</v>
      </c>
      <c r="G22">
        <v>8.0599999999999997E-4</v>
      </c>
      <c r="H22">
        <v>4.0085999999999997E-2</v>
      </c>
      <c r="I22">
        <v>40.086156819999999</v>
      </c>
      <c r="J22" s="18" t="s">
        <v>153</v>
      </c>
      <c r="K22" s="18" t="s">
        <v>142</v>
      </c>
      <c r="L22" s="17">
        <v>0.08</v>
      </c>
      <c r="M22">
        <v>502.44480499999997</v>
      </c>
    </row>
    <row r="23" spans="1:13" x14ac:dyDescent="0.25">
      <c r="A23">
        <v>22</v>
      </c>
      <c r="B23" t="s">
        <v>154</v>
      </c>
      <c r="C23">
        <v>128</v>
      </c>
      <c r="D23">
        <v>107</v>
      </c>
      <c r="E23" s="4">
        <v>4.8199999999999999E-5</v>
      </c>
      <c r="F23" s="4">
        <v>8.1969699999999998E-7</v>
      </c>
      <c r="G23">
        <v>2.8699999999999998E-4</v>
      </c>
      <c r="H23">
        <v>1.2456999999999999E-2</v>
      </c>
      <c r="I23">
        <v>12.456768889999999</v>
      </c>
      <c r="J23">
        <v>14.05353483</v>
      </c>
      <c r="K23">
        <v>10.272550000000001</v>
      </c>
      <c r="L23" s="17">
        <v>0.11</v>
      </c>
      <c r="M23">
        <v>112.1690188</v>
      </c>
    </row>
    <row r="24" spans="1:13" x14ac:dyDescent="0.25">
      <c r="A24" t="s">
        <v>155</v>
      </c>
    </row>
    <row r="25" spans="1:13" x14ac:dyDescent="0.25">
      <c r="A25">
        <v>1</v>
      </c>
      <c r="B25" t="s">
        <v>123</v>
      </c>
      <c r="C25">
        <v>20</v>
      </c>
    </row>
    <row r="26" spans="1:13" x14ac:dyDescent="0.25">
      <c r="A26">
        <v>2</v>
      </c>
      <c r="B26" t="s">
        <v>156</v>
      </c>
      <c r="C26">
        <v>24</v>
      </c>
      <c r="D26">
        <v>4</v>
      </c>
    </row>
    <row r="27" spans="1:13" x14ac:dyDescent="0.25">
      <c r="A27">
        <v>3</v>
      </c>
      <c r="B27" t="s">
        <v>157</v>
      </c>
      <c r="C27">
        <v>25</v>
      </c>
      <c r="D27">
        <v>5</v>
      </c>
    </row>
    <row r="28" spans="1:13" x14ac:dyDescent="0.25">
      <c r="A28">
        <v>4</v>
      </c>
      <c r="B28" t="s">
        <v>158</v>
      </c>
      <c r="C28">
        <v>29</v>
      </c>
      <c r="D28">
        <v>9</v>
      </c>
    </row>
    <row r="29" spans="1:13" x14ac:dyDescent="0.25">
      <c r="A29">
        <v>5</v>
      </c>
      <c r="B29" t="s">
        <v>159</v>
      </c>
      <c r="C29">
        <v>26</v>
      </c>
      <c r="D29">
        <v>6</v>
      </c>
    </row>
    <row r="30" spans="1:13" x14ac:dyDescent="0.25">
      <c r="A30">
        <v>6</v>
      </c>
      <c r="B30" t="s">
        <v>160</v>
      </c>
      <c r="C30">
        <v>24</v>
      </c>
      <c r="D30">
        <v>4</v>
      </c>
    </row>
    <row r="31" spans="1:13" x14ac:dyDescent="0.25">
      <c r="A31">
        <v>7</v>
      </c>
      <c r="B31" t="s">
        <v>161</v>
      </c>
      <c r="C31">
        <v>24</v>
      </c>
      <c r="D31">
        <v>4</v>
      </c>
    </row>
    <row r="32" spans="1:13" x14ac:dyDescent="0.25">
      <c r="A32">
        <v>8</v>
      </c>
      <c r="B32" t="s">
        <v>162</v>
      </c>
      <c r="C32">
        <v>19</v>
      </c>
      <c r="D32">
        <v>-1</v>
      </c>
    </row>
    <row r="33" spans="1:4" x14ac:dyDescent="0.25">
      <c r="A33">
        <v>9</v>
      </c>
      <c r="B33" t="s">
        <v>163</v>
      </c>
      <c r="C33">
        <v>23</v>
      </c>
      <c r="D33">
        <v>3</v>
      </c>
    </row>
    <row r="34" spans="1:4" x14ac:dyDescent="0.25">
      <c r="A34">
        <v>10</v>
      </c>
      <c r="B34" t="s">
        <v>164</v>
      </c>
      <c r="C34">
        <v>32</v>
      </c>
      <c r="D34">
        <v>12</v>
      </c>
    </row>
    <row r="35" spans="1:4" x14ac:dyDescent="0.25">
      <c r="A35">
        <v>11</v>
      </c>
      <c r="B35" t="s">
        <v>165</v>
      </c>
      <c r="C35">
        <v>23</v>
      </c>
      <c r="D35">
        <v>3</v>
      </c>
    </row>
    <row r="36" spans="1:4" x14ac:dyDescent="0.25">
      <c r="A36">
        <v>12</v>
      </c>
      <c r="B36" t="s">
        <v>166</v>
      </c>
      <c r="C36" t="s">
        <v>167</v>
      </c>
      <c r="D36" t="s">
        <v>167</v>
      </c>
    </row>
    <row r="37" spans="1:4" x14ac:dyDescent="0.25">
      <c r="A37">
        <v>13</v>
      </c>
      <c r="B37" t="s">
        <v>168</v>
      </c>
      <c r="C37">
        <v>26</v>
      </c>
      <c r="D37">
        <v>6</v>
      </c>
    </row>
    <row r="38" spans="1:4" x14ac:dyDescent="0.25">
      <c r="A38">
        <v>14</v>
      </c>
      <c r="B38" t="s">
        <v>169</v>
      </c>
      <c r="C38">
        <v>24</v>
      </c>
      <c r="D38">
        <v>4</v>
      </c>
    </row>
    <row r="39" spans="1:4" x14ac:dyDescent="0.25">
      <c r="A39">
        <v>15</v>
      </c>
      <c r="B39" t="s">
        <v>170</v>
      </c>
      <c r="C39">
        <v>28</v>
      </c>
      <c r="D39">
        <v>8</v>
      </c>
    </row>
    <row r="40" spans="1:4" x14ac:dyDescent="0.25">
      <c r="A40">
        <v>16</v>
      </c>
      <c r="B40" t="s">
        <v>171</v>
      </c>
      <c r="C40">
        <v>27</v>
      </c>
      <c r="D40">
        <v>7</v>
      </c>
    </row>
    <row r="41" spans="1:4" x14ac:dyDescent="0.25">
      <c r="A41">
        <v>17</v>
      </c>
      <c r="B41" t="s">
        <v>172</v>
      </c>
      <c r="C41">
        <v>33</v>
      </c>
      <c r="D41">
        <v>13</v>
      </c>
    </row>
    <row r="42" spans="1:4" x14ac:dyDescent="0.25">
      <c r="A42">
        <v>18</v>
      </c>
      <c r="B42" t="s">
        <v>173</v>
      </c>
      <c r="C42">
        <v>34</v>
      </c>
      <c r="D42">
        <v>14</v>
      </c>
    </row>
    <row r="43" spans="1:4" x14ac:dyDescent="0.25">
      <c r="A43">
        <v>19</v>
      </c>
      <c r="B43" t="s">
        <v>174</v>
      </c>
      <c r="C43">
        <v>23</v>
      </c>
      <c r="D43">
        <v>3</v>
      </c>
    </row>
    <row r="44" spans="1:4" x14ac:dyDescent="0.25">
      <c r="A44">
        <v>20</v>
      </c>
      <c r="B44" t="s">
        <v>175</v>
      </c>
      <c r="C44">
        <v>26</v>
      </c>
      <c r="D44">
        <v>6</v>
      </c>
    </row>
    <row r="45" spans="1:4" x14ac:dyDescent="0.25">
      <c r="A45">
        <v>21</v>
      </c>
      <c r="B45" t="s">
        <v>176</v>
      </c>
      <c r="C45">
        <v>26</v>
      </c>
      <c r="D45">
        <v>6</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P44"/>
  <sheetViews>
    <sheetView topLeftCell="A19" workbookViewId="0">
      <selection activeCell="L13" sqref="L13"/>
    </sheetView>
  </sheetViews>
  <sheetFormatPr defaultRowHeight="15" x14ac:dyDescent="0.25"/>
  <cols>
    <col min="1" max="2" width="13.42578125" customWidth="1"/>
  </cols>
  <sheetData>
    <row r="1" spans="1:16" x14ac:dyDescent="0.25">
      <c r="A1" t="s">
        <v>177</v>
      </c>
    </row>
    <row r="2" spans="1:16" x14ac:dyDescent="0.25">
      <c r="A2" t="s">
        <v>178</v>
      </c>
    </row>
    <row r="3" spans="1:16" x14ac:dyDescent="0.25">
      <c r="A3" t="s">
        <v>179</v>
      </c>
    </row>
    <row r="4" spans="1:16" x14ac:dyDescent="0.25">
      <c r="A4" t="s">
        <v>180</v>
      </c>
    </row>
    <row r="5" spans="1:16" ht="45" x14ac:dyDescent="0.25">
      <c r="A5" s="1" t="s">
        <v>113</v>
      </c>
      <c r="B5" s="1" t="s">
        <v>181</v>
      </c>
      <c r="C5" s="1" t="s">
        <v>80</v>
      </c>
      <c r="D5" s="1" t="s">
        <v>112</v>
      </c>
      <c r="E5" s="1" t="s">
        <v>182</v>
      </c>
    </row>
    <row r="6" spans="1:16" x14ac:dyDescent="0.25">
      <c r="A6" t="s">
        <v>183</v>
      </c>
      <c r="B6" t="e">
        <f>NA()</f>
        <v>#N/A</v>
      </c>
      <c r="C6" s="2" t="e">
        <f>NA()</f>
        <v>#N/A</v>
      </c>
      <c r="D6" s="2">
        <v>20</v>
      </c>
      <c r="E6" s="2" t="e">
        <f>NA()</f>
        <v>#N/A</v>
      </c>
    </row>
    <row r="7" spans="1:16" ht="15.75" thickBot="1" x14ac:dyDescent="0.3">
      <c r="A7" t="s">
        <v>184</v>
      </c>
      <c r="C7" s="2" t="e">
        <f>NA()</f>
        <v>#N/A</v>
      </c>
      <c r="D7" s="2">
        <v>20</v>
      </c>
      <c r="E7" s="2">
        <f t="shared" ref="E7:E12" si="0">D7-$D$6</f>
        <v>0</v>
      </c>
    </row>
    <row r="8" spans="1:16" x14ac:dyDescent="0.25">
      <c r="A8" s="22" t="s">
        <v>185</v>
      </c>
      <c r="B8" s="44">
        <v>0</v>
      </c>
      <c r="C8" s="45" t="s">
        <v>94</v>
      </c>
      <c r="D8" s="45">
        <v>21</v>
      </c>
      <c r="E8" s="45">
        <f t="shared" si="0"/>
        <v>1</v>
      </c>
      <c r="F8" s="44"/>
      <c r="G8" s="44"/>
      <c r="H8" s="44"/>
      <c r="I8" s="46"/>
      <c r="M8" s="34" t="s">
        <v>1</v>
      </c>
      <c r="N8" s="35" t="s">
        <v>83</v>
      </c>
      <c r="O8" s="35" t="s">
        <v>186</v>
      </c>
      <c r="P8" s="36" t="s">
        <v>187</v>
      </c>
    </row>
    <row r="9" spans="1:16" x14ac:dyDescent="0.25">
      <c r="A9" s="25"/>
      <c r="C9" s="2" t="s">
        <v>97</v>
      </c>
      <c r="D9" s="2">
        <v>21</v>
      </c>
      <c r="E9" s="2">
        <f t="shared" si="0"/>
        <v>1</v>
      </c>
      <c r="I9" s="47"/>
      <c r="M9" s="37" t="s">
        <v>188</v>
      </c>
      <c r="N9" s="27">
        <f>G26</f>
        <v>0.35416666666666669</v>
      </c>
      <c r="O9" s="27">
        <f>G24</f>
        <v>0.52083333333333337</v>
      </c>
      <c r="P9" s="54">
        <f>1-SUM(N9:O9)</f>
        <v>0.125</v>
      </c>
    </row>
    <row r="10" spans="1:16" ht="15.75" thickBot="1" x14ac:dyDescent="0.3">
      <c r="A10" s="25"/>
      <c r="C10" s="2" t="s">
        <v>99</v>
      </c>
      <c r="D10" s="2">
        <v>20</v>
      </c>
      <c r="E10" s="2">
        <f t="shared" si="0"/>
        <v>0</v>
      </c>
      <c r="I10" s="47"/>
      <c r="M10" s="39" t="s">
        <v>189</v>
      </c>
      <c r="N10" s="55">
        <f>G31</f>
        <v>0.18604651162790697</v>
      </c>
      <c r="O10" s="55">
        <v>0.6</v>
      </c>
      <c r="P10" s="56">
        <f>1-SUM(N10:O10)</f>
        <v>0.21395348837209305</v>
      </c>
    </row>
    <row r="11" spans="1:16" x14ac:dyDescent="0.25">
      <c r="A11" s="25"/>
      <c r="C11" s="2" t="s">
        <v>101</v>
      </c>
      <c r="D11" s="2">
        <v>20</v>
      </c>
      <c r="E11" s="2">
        <f t="shared" si="0"/>
        <v>0</v>
      </c>
      <c r="F11" t="s">
        <v>190</v>
      </c>
      <c r="G11" s="29">
        <f>E11/SUM(E8:E12)</f>
        <v>0</v>
      </c>
      <c r="H11" t="s">
        <v>191</v>
      </c>
      <c r="I11" s="47">
        <f>SUM(E8:E12)</f>
        <v>5</v>
      </c>
    </row>
    <row r="12" spans="1:16" x14ac:dyDescent="0.25">
      <c r="A12" s="30"/>
      <c r="B12" s="48"/>
      <c r="C12" s="49" t="s">
        <v>105</v>
      </c>
      <c r="D12" s="49">
        <v>23</v>
      </c>
      <c r="E12" s="49">
        <f t="shared" si="0"/>
        <v>3</v>
      </c>
      <c r="F12" s="48"/>
      <c r="G12" s="48"/>
      <c r="H12" s="48"/>
      <c r="I12" s="50"/>
    </row>
    <row r="13" spans="1:16" x14ac:dyDescent="0.25">
      <c r="A13" s="22" t="s">
        <v>192</v>
      </c>
      <c r="B13" s="44">
        <v>9.3799999999999994E-2</v>
      </c>
      <c r="C13" s="45" t="s">
        <v>94</v>
      </c>
      <c r="D13" s="45">
        <v>18</v>
      </c>
      <c r="E13" s="45">
        <v>0</v>
      </c>
      <c r="F13" s="44"/>
      <c r="G13" s="44"/>
      <c r="H13" s="44"/>
      <c r="I13" s="46"/>
    </row>
    <row r="14" spans="1:16" x14ac:dyDescent="0.25">
      <c r="A14" s="25"/>
      <c r="C14" s="2" t="s">
        <v>97</v>
      </c>
      <c r="D14" s="2">
        <v>23</v>
      </c>
      <c r="E14" s="2">
        <f>D14-$D$6</f>
        <v>3</v>
      </c>
      <c r="I14" s="47"/>
    </row>
    <row r="15" spans="1:16" x14ac:dyDescent="0.25">
      <c r="A15" s="25"/>
      <c r="C15" s="2" t="s">
        <v>99</v>
      </c>
      <c r="D15" s="2">
        <v>19</v>
      </c>
      <c r="E15" s="2">
        <v>0</v>
      </c>
      <c r="I15" s="47"/>
    </row>
    <row r="16" spans="1:16" x14ac:dyDescent="0.25">
      <c r="A16" s="25"/>
      <c r="C16" s="2" t="s">
        <v>101</v>
      </c>
      <c r="D16" s="2">
        <v>23</v>
      </c>
      <c r="E16" s="2">
        <f t="shared" ref="E16:E36" si="1">D16-$D$6</f>
        <v>3</v>
      </c>
      <c r="F16" t="s">
        <v>190</v>
      </c>
      <c r="G16" s="29">
        <f>E16/SUM(E13:E17)</f>
        <v>0.25</v>
      </c>
      <c r="H16" t="s">
        <v>191</v>
      </c>
      <c r="I16" s="47">
        <f>SUM(E13:E17)</f>
        <v>12</v>
      </c>
    </row>
    <row r="17" spans="1:9" x14ac:dyDescent="0.25">
      <c r="A17" s="30"/>
      <c r="B17" s="48"/>
      <c r="C17" s="49" t="s">
        <v>105</v>
      </c>
      <c r="D17" s="49">
        <v>26</v>
      </c>
      <c r="E17" s="49">
        <f t="shared" si="1"/>
        <v>6</v>
      </c>
      <c r="F17" s="48"/>
      <c r="G17" s="48"/>
      <c r="H17" s="48"/>
      <c r="I17" s="50"/>
    </row>
    <row r="18" spans="1:9" x14ac:dyDescent="0.25">
      <c r="A18" s="22" t="s">
        <v>193</v>
      </c>
      <c r="B18" s="44">
        <v>8.2600000000000007E-2</v>
      </c>
      <c r="C18" s="45" t="s">
        <v>94</v>
      </c>
      <c r="D18" s="45">
        <v>25</v>
      </c>
      <c r="E18" s="45">
        <f t="shared" si="1"/>
        <v>5</v>
      </c>
      <c r="F18" s="44"/>
      <c r="G18" s="44"/>
      <c r="H18" s="44"/>
      <c r="I18" s="46"/>
    </row>
    <row r="19" spans="1:9" x14ac:dyDescent="0.25">
      <c r="A19" s="25"/>
      <c r="C19" s="2" t="s">
        <v>97</v>
      </c>
      <c r="D19" s="2">
        <v>22</v>
      </c>
      <c r="E19" s="2">
        <f t="shared" si="1"/>
        <v>2</v>
      </c>
      <c r="I19" s="47"/>
    </row>
    <row r="20" spans="1:9" x14ac:dyDescent="0.25">
      <c r="A20" s="25"/>
      <c r="C20" s="2" t="s">
        <v>99</v>
      </c>
      <c r="D20" s="2">
        <v>23</v>
      </c>
      <c r="E20" s="2">
        <f t="shared" si="1"/>
        <v>3</v>
      </c>
      <c r="I20" s="47"/>
    </row>
    <row r="21" spans="1:9" x14ac:dyDescent="0.25">
      <c r="A21" s="25"/>
      <c r="C21" s="2" t="s">
        <v>101</v>
      </c>
      <c r="D21" s="2">
        <v>28</v>
      </c>
      <c r="E21" s="2">
        <f t="shared" si="1"/>
        <v>8</v>
      </c>
      <c r="F21" t="s">
        <v>190</v>
      </c>
      <c r="G21" s="29">
        <f>E21/SUM(E18:E22)</f>
        <v>0.38095238095238093</v>
      </c>
      <c r="H21" t="s">
        <v>191</v>
      </c>
      <c r="I21" s="47">
        <f>SUM(E18:E22)</f>
        <v>21</v>
      </c>
    </row>
    <row r="22" spans="1:9" x14ac:dyDescent="0.25">
      <c r="A22" s="30"/>
      <c r="B22" s="48"/>
      <c r="C22" s="49" t="s">
        <v>105</v>
      </c>
      <c r="D22" s="49">
        <v>23</v>
      </c>
      <c r="E22" s="49">
        <f t="shared" si="1"/>
        <v>3</v>
      </c>
      <c r="F22" s="48"/>
      <c r="G22" s="48"/>
      <c r="H22" s="48"/>
      <c r="I22" s="50"/>
    </row>
    <row r="23" spans="1:9" x14ac:dyDescent="0.25">
      <c r="A23" s="22" t="s">
        <v>194</v>
      </c>
      <c r="B23" s="51">
        <v>9.1999999999999998E-2</v>
      </c>
      <c r="C23" s="45" t="s">
        <v>94</v>
      </c>
      <c r="D23" s="45">
        <v>25</v>
      </c>
      <c r="E23" s="45">
        <f t="shared" si="1"/>
        <v>5</v>
      </c>
      <c r="F23" s="44"/>
      <c r="G23" s="44"/>
      <c r="H23" s="44"/>
      <c r="I23" s="46"/>
    </row>
    <row r="24" spans="1:9" x14ac:dyDescent="0.25">
      <c r="A24" s="25"/>
      <c r="B24" s="52"/>
      <c r="C24" s="2" t="s">
        <v>97</v>
      </c>
      <c r="D24" s="2">
        <v>45</v>
      </c>
      <c r="E24" s="2">
        <f t="shared" si="1"/>
        <v>25</v>
      </c>
      <c r="F24" t="s">
        <v>195</v>
      </c>
      <c r="G24" s="29">
        <f>E24/SUM(E23:E27)</f>
        <v>0.52083333333333337</v>
      </c>
      <c r="I24" s="47"/>
    </row>
    <row r="25" spans="1:9" x14ac:dyDescent="0.25">
      <c r="A25" s="25"/>
      <c r="B25" s="52"/>
      <c r="C25" s="2" t="s">
        <v>99</v>
      </c>
      <c r="D25" s="2">
        <v>20</v>
      </c>
      <c r="E25" s="2">
        <f t="shared" si="1"/>
        <v>0</v>
      </c>
      <c r="I25" s="47"/>
    </row>
    <row r="26" spans="1:9" x14ac:dyDescent="0.25">
      <c r="A26" s="25"/>
      <c r="B26" s="52"/>
      <c r="C26" s="2" t="s">
        <v>101</v>
      </c>
      <c r="D26" s="2">
        <v>37</v>
      </c>
      <c r="E26" s="2">
        <f t="shared" si="1"/>
        <v>17</v>
      </c>
      <c r="F26" t="s">
        <v>190</v>
      </c>
      <c r="G26" s="29">
        <f>E26/SUM(E23:E27)</f>
        <v>0.35416666666666669</v>
      </c>
      <c r="H26" t="s">
        <v>191</v>
      </c>
      <c r="I26" s="47">
        <f>SUM(E23:E27)</f>
        <v>48</v>
      </c>
    </row>
    <row r="27" spans="1:9" x14ac:dyDescent="0.25">
      <c r="A27" s="30"/>
      <c r="B27" s="53"/>
      <c r="C27" s="49" t="s">
        <v>105</v>
      </c>
      <c r="D27" s="49">
        <v>21</v>
      </c>
      <c r="E27" s="49">
        <f t="shared" si="1"/>
        <v>1</v>
      </c>
      <c r="F27" s="48"/>
      <c r="G27" s="48"/>
      <c r="H27" s="48"/>
      <c r="I27" s="50"/>
    </row>
    <row r="28" spans="1:9" x14ac:dyDescent="0.25">
      <c r="A28" s="22" t="s">
        <v>196</v>
      </c>
      <c r="B28" s="51">
        <v>7.9000000000000001E-2</v>
      </c>
      <c r="C28" s="45" t="s">
        <v>94</v>
      </c>
      <c r="D28" s="45">
        <v>23</v>
      </c>
      <c r="E28" s="45">
        <f t="shared" si="1"/>
        <v>3</v>
      </c>
      <c r="F28" s="44"/>
      <c r="G28" s="44"/>
      <c r="H28" s="44"/>
      <c r="I28" s="46"/>
    </row>
    <row r="29" spans="1:9" x14ac:dyDescent="0.25">
      <c r="A29" s="25"/>
      <c r="C29" s="2" t="s">
        <v>97</v>
      </c>
      <c r="D29" s="2">
        <v>46</v>
      </c>
      <c r="E29" s="2">
        <f t="shared" si="1"/>
        <v>26</v>
      </c>
      <c r="F29" t="s">
        <v>195</v>
      </c>
      <c r="G29" s="29">
        <f>E29/SUM(E28:E32)</f>
        <v>0.60465116279069764</v>
      </c>
      <c r="I29" s="47"/>
    </row>
    <row r="30" spans="1:9" x14ac:dyDescent="0.25">
      <c r="A30" s="25"/>
      <c r="C30" s="2" t="s">
        <v>99</v>
      </c>
      <c r="D30" s="2">
        <v>22</v>
      </c>
      <c r="E30" s="2">
        <f t="shared" si="1"/>
        <v>2</v>
      </c>
      <c r="I30" s="47"/>
    </row>
    <row r="31" spans="1:9" x14ac:dyDescent="0.25">
      <c r="A31" s="25"/>
      <c r="C31" s="2" t="s">
        <v>101</v>
      </c>
      <c r="D31" s="2">
        <v>28</v>
      </c>
      <c r="E31" s="2">
        <f t="shared" si="1"/>
        <v>8</v>
      </c>
      <c r="F31" t="s">
        <v>190</v>
      </c>
      <c r="G31" s="29">
        <f>E31/SUM(E28:E32)</f>
        <v>0.18604651162790697</v>
      </c>
      <c r="H31" t="s">
        <v>191</v>
      </c>
      <c r="I31" s="47">
        <f>SUM(E28:E32)</f>
        <v>43</v>
      </c>
    </row>
    <row r="32" spans="1:9" x14ac:dyDescent="0.25">
      <c r="A32" s="30"/>
      <c r="B32" s="48"/>
      <c r="C32" s="49" t="s">
        <v>105</v>
      </c>
      <c r="D32" s="49">
        <v>24</v>
      </c>
      <c r="E32" s="49">
        <f t="shared" si="1"/>
        <v>4</v>
      </c>
      <c r="F32" s="48"/>
      <c r="G32" s="48"/>
      <c r="H32" s="48"/>
      <c r="I32" s="50"/>
    </row>
    <row r="33" spans="1:9" x14ac:dyDescent="0.25">
      <c r="A33" s="22" t="s">
        <v>100</v>
      </c>
      <c r="B33" s="44">
        <v>0</v>
      </c>
      <c r="C33" s="45" t="s">
        <v>94</v>
      </c>
      <c r="D33" s="45">
        <v>20</v>
      </c>
      <c r="E33" s="45">
        <f t="shared" si="1"/>
        <v>0</v>
      </c>
      <c r="F33" s="44"/>
      <c r="G33" s="44"/>
      <c r="H33" s="44"/>
      <c r="I33" s="46"/>
    </row>
    <row r="34" spans="1:9" x14ac:dyDescent="0.25">
      <c r="A34" s="25"/>
      <c r="C34" s="2" t="s">
        <v>97</v>
      </c>
      <c r="D34" s="2">
        <v>20</v>
      </c>
      <c r="E34" s="2">
        <f t="shared" si="1"/>
        <v>0</v>
      </c>
      <c r="I34" s="47"/>
    </row>
    <row r="35" spans="1:9" x14ac:dyDescent="0.25">
      <c r="A35" s="25"/>
      <c r="C35" s="2" t="s">
        <v>99</v>
      </c>
      <c r="D35" s="2">
        <v>21</v>
      </c>
      <c r="E35" s="2">
        <f t="shared" si="1"/>
        <v>1</v>
      </c>
      <c r="I35" s="47"/>
    </row>
    <row r="36" spans="1:9" x14ac:dyDescent="0.25">
      <c r="A36" s="25"/>
      <c r="C36" s="2" t="s">
        <v>101</v>
      </c>
      <c r="D36" s="2">
        <v>22</v>
      </c>
      <c r="E36" s="2">
        <f t="shared" si="1"/>
        <v>2</v>
      </c>
      <c r="F36" t="s">
        <v>190</v>
      </c>
      <c r="G36" s="29">
        <f>E36/SUM(E33:E37)</f>
        <v>0.66666666666666663</v>
      </c>
      <c r="H36" t="s">
        <v>191</v>
      </c>
      <c r="I36" s="47">
        <f>SUM(E33:E37)</f>
        <v>3</v>
      </c>
    </row>
    <row r="37" spans="1:9" x14ac:dyDescent="0.25">
      <c r="A37" s="30"/>
      <c r="B37" s="48"/>
      <c r="C37" s="49" t="s">
        <v>105</v>
      </c>
      <c r="D37" s="49">
        <v>19</v>
      </c>
      <c r="E37" s="49">
        <v>0</v>
      </c>
      <c r="F37" s="48"/>
      <c r="G37" s="48"/>
      <c r="H37" s="48"/>
      <c r="I37" s="50"/>
    </row>
    <row r="39" spans="1:9" x14ac:dyDescent="0.25">
      <c r="A39" t="s">
        <v>197</v>
      </c>
    </row>
    <row r="40" spans="1:9" x14ac:dyDescent="0.25">
      <c r="A40" t="s">
        <v>198</v>
      </c>
    </row>
    <row r="44" spans="1:9" x14ac:dyDescent="0.25">
      <c r="G44" s="17"/>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40"/>
  <sheetViews>
    <sheetView topLeftCell="A34" workbookViewId="0">
      <selection activeCell="C39" sqref="C39"/>
    </sheetView>
  </sheetViews>
  <sheetFormatPr defaultRowHeight="15" x14ac:dyDescent="0.25"/>
  <cols>
    <col min="1" max="1" width="17" customWidth="1"/>
    <col min="2" max="2" width="16.85546875" customWidth="1"/>
    <col min="3" max="3" width="21.7109375" customWidth="1"/>
    <col min="4" max="4" width="11.5703125" customWidth="1"/>
    <col min="5" max="5" width="20" customWidth="1"/>
    <col min="6" max="6" width="21.7109375" customWidth="1"/>
  </cols>
  <sheetData>
    <row r="1" spans="1:6" x14ac:dyDescent="0.25">
      <c r="A1" s="57" t="s">
        <v>199</v>
      </c>
      <c r="B1" s="57" t="s">
        <v>200</v>
      </c>
      <c r="C1" s="57" t="s">
        <v>201</v>
      </c>
    </row>
    <row r="2" spans="1:6" x14ac:dyDescent="0.25">
      <c r="A2" s="15" t="s">
        <v>202</v>
      </c>
      <c r="B2" s="15">
        <v>1</v>
      </c>
      <c r="C2" s="15">
        <v>741.26638639999999</v>
      </c>
      <c r="E2" s="19" t="s">
        <v>203</v>
      </c>
      <c r="F2" s="19" t="s">
        <v>204</v>
      </c>
    </row>
    <row r="3" spans="1:6" x14ac:dyDescent="0.25">
      <c r="A3" s="15" t="s">
        <v>202</v>
      </c>
      <c r="B3" s="15">
        <v>2</v>
      </c>
      <c r="C3" s="15">
        <v>804.48910220000005</v>
      </c>
      <c r="D3" t="s">
        <v>202</v>
      </c>
      <c r="E3">
        <f>AVERAGE(C2:C11)</f>
        <v>622.76494032000005</v>
      </c>
      <c r="F3">
        <f>_xlfn.STDEV.S(C2:C11)</f>
        <v>210.92705874395031</v>
      </c>
    </row>
    <row r="4" spans="1:6" x14ac:dyDescent="0.25">
      <c r="A4" s="15" t="s">
        <v>202</v>
      </c>
      <c r="B4" s="15">
        <v>3</v>
      </c>
      <c r="C4" s="15">
        <v>521.84581130000004</v>
      </c>
      <c r="D4" t="s">
        <v>205</v>
      </c>
      <c r="E4">
        <f>AVERAGE(C12:C21)</f>
        <v>597.64544756999999</v>
      </c>
      <c r="F4">
        <f>_xlfn.STDEV.S(C12:C21)</f>
        <v>109.49061153370391</v>
      </c>
    </row>
    <row r="5" spans="1:6" x14ac:dyDescent="0.25">
      <c r="A5" s="15" t="s">
        <v>202</v>
      </c>
      <c r="B5" s="15">
        <v>4</v>
      </c>
      <c r="C5" s="15">
        <v>466.84755059999998</v>
      </c>
      <c r="D5" t="s">
        <v>206</v>
      </c>
      <c r="E5">
        <f>AVERAGE(C22:C30)</f>
        <v>505.88310125555563</v>
      </c>
      <c r="F5">
        <f>_xlfn.STDEV.S(C22:C30)</f>
        <v>118.87597824759976</v>
      </c>
    </row>
    <row r="6" spans="1:6" x14ac:dyDescent="0.25">
      <c r="A6" s="15" t="s">
        <v>202</v>
      </c>
      <c r="B6" s="15">
        <v>5</v>
      </c>
      <c r="C6" s="15">
        <v>209.1543179</v>
      </c>
      <c r="D6" t="s">
        <v>207</v>
      </c>
      <c r="E6">
        <f>AVERAGE(C31:C40)</f>
        <v>321.30081397000004</v>
      </c>
      <c r="F6">
        <f>_xlfn.STDEV.S(C31:C40)</f>
        <v>108.55441076439708</v>
      </c>
    </row>
    <row r="7" spans="1:6" x14ac:dyDescent="0.25">
      <c r="A7" s="15" t="s">
        <v>202</v>
      </c>
      <c r="B7" s="15">
        <v>6</v>
      </c>
      <c r="C7" s="15">
        <v>674.22761560000004</v>
      </c>
    </row>
    <row r="8" spans="1:6" x14ac:dyDescent="0.25">
      <c r="A8" s="15" t="s">
        <v>202</v>
      </c>
      <c r="B8" s="15">
        <v>7</v>
      </c>
      <c r="C8" s="15">
        <v>980.44306630000005</v>
      </c>
    </row>
    <row r="9" spans="1:6" x14ac:dyDescent="0.25">
      <c r="A9" s="15" t="s">
        <v>202</v>
      </c>
      <c r="B9" s="15">
        <v>8</v>
      </c>
      <c r="C9" s="15">
        <v>685.28658180000002</v>
      </c>
    </row>
    <row r="10" spans="1:6" x14ac:dyDescent="0.25">
      <c r="A10" s="15" t="s">
        <v>202</v>
      </c>
      <c r="B10" s="15">
        <v>9</v>
      </c>
      <c r="C10" s="15">
        <v>508.24413370000002</v>
      </c>
    </row>
    <row r="11" spans="1:6" x14ac:dyDescent="0.25">
      <c r="A11" s="15" t="s">
        <v>202</v>
      </c>
      <c r="B11" s="15">
        <v>10</v>
      </c>
      <c r="C11" s="15">
        <v>635.84483739999996</v>
      </c>
    </row>
    <row r="12" spans="1:6" x14ac:dyDescent="0.25">
      <c r="A12" s="15" t="s">
        <v>208</v>
      </c>
      <c r="B12" s="15">
        <v>1</v>
      </c>
      <c r="C12" s="15">
        <v>721.35126270000001</v>
      </c>
    </row>
    <row r="13" spans="1:6" x14ac:dyDescent="0.25">
      <c r="A13" s="15" t="s">
        <v>208</v>
      </c>
      <c r="B13" s="15">
        <v>2</v>
      </c>
      <c r="C13" s="15">
        <v>505.56069050000002</v>
      </c>
    </row>
    <row r="14" spans="1:6" x14ac:dyDescent="0.25">
      <c r="A14" s="15" t="s">
        <v>208</v>
      </c>
      <c r="B14" s="15">
        <v>3</v>
      </c>
      <c r="C14" s="15">
        <v>829.85300689999997</v>
      </c>
    </row>
    <row r="15" spans="1:6" x14ac:dyDescent="0.25">
      <c r="A15" s="15" t="s">
        <v>208</v>
      </c>
      <c r="B15" s="15">
        <v>4</v>
      </c>
      <c r="C15" s="15">
        <v>544.23447329999999</v>
      </c>
    </row>
    <row r="16" spans="1:6" x14ac:dyDescent="0.25">
      <c r="A16" s="15" t="s">
        <v>208</v>
      </c>
      <c r="B16" s="15">
        <v>5</v>
      </c>
      <c r="C16" s="15">
        <v>540.37031520000005</v>
      </c>
    </row>
    <row r="17" spans="1:3" x14ac:dyDescent="0.25">
      <c r="A17" s="15" t="s">
        <v>208</v>
      </c>
      <c r="B17" s="15">
        <v>6</v>
      </c>
      <c r="C17" s="15">
        <v>654.17812100000003</v>
      </c>
    </row>
    <row r="18" spans="1:3" x14ac:dyDescent="0.25">
      <c r="A18" s="15" t="s">
        <v>208</v>
      </c>
      <c r="B18" s="15">
        <v>7</v>
      </c>
      <c r="C18" s="15">
        <v>516.36602159999995</v>
      </c>
    </row>
    <row r="19" spans="1:3" x14ac:dyDescent="0.25">
      <c r="A19" s="15" t="s">
        <v>208</v>
      </c>
      <c r="B19" s="15">
        <v>8</v>
      </c>
      <c r="C19" s="15">
        <v>626.40309290000005</v>
      </c>
    </row>
    <row r="20" spans="1:3" x14ac:dyDescent="0.25">
      <c r="A20" s="15" t="s">
        <v>208</v>
      </c>
      <c r="B20" s="15">
        <v>9</v>
      </c>
      <c r="C20" s="15">
        <v>542.30239419999998</v>
      </c>
    </row>
    <row r="21" spans="1:3" x14ac:dyDescent="0.25">
      <c r="A21" s="15" t="s">
        <v>208</v>
      </c>
      <c r="B21" s="15">
        <v>10</v>
      </c>
      <c r="C21" s="15">
        <v>495.8350974</v>
      </c>
    </row>
    <row r="22" spans="1:3" x14ac:dyDescent="0.25">
      <c r="A22" s="15" t="s">
        <v>206</v>
      </c>
      <c r="B22" s="15">
        <v>1</v>
      </c>
      <c r="C22" s="15">
        <v>646.15482469999995</v>
      </c>
    </row>
    <row r="23" spans="1:3" x14ac:dyDescent="0.25">
      <c r="A23" s="15" t="s">
        <v>206</v>
      </c>
      <c r="B23" s="15">
        <v>2</v>
      </c>
      <c r="C23" s="15">
        <v>673.8296709</v>
      </c>
    </row>
    <row r="24" spans="1:3" x14ac:dyDescent="0.25">
      <c r="A24" s="15" t="s">
        <v>206</v>
      </c>
      <c r="B24" s="15">
        <v>3</v>
      </c>
      <c r="C24" s="15">
        <v>389.58346999999998</v>
      </c>
    </row>
    <row r="25" spans="1:3" x14ac:dyDescent="0.25">
      <c r="A25" s="15" t="s">
        <v>206</v>
      </c>
      <c r="B25" s="15">
        <v>4</v>
      </c>
      <c r="C25" s="15">
        <v>576.59679779999999</v>
      </c>
    </row>
    <row r="26" spans="1:3" x14ac:dyDescent="0.25">
      <c r="A26" s="15" t="s">
        <v>206</v>
      </c>
      <c r="B26" s="15">
        <v>5</v>
      </c>
      <c r="C26" s="15">
        <v>564.14204359999997</v>
      </c>
    </row>
    <row r="27" spans="1:3" x14ac:dyDescent="0.25">
      <c r="A27" s="15" t="s">
        <v>206</v>
      </c>
      <c r="B27" s="15">
        <v>6</v>
      </c>
      <c r="C27" s="15">
        <v>421.23458260000001</v>
      </c>
    </row>
    <row r="28" spans="1:3" x14ac:dyDescent="0.25">
      <c r="A28" s="15" t="s">
        <v>206</v>
      </c>
      <c r="B28" s="15">
        <v>7</v>
      </c>
      <c r="C28" s="15">
        <v>526.83025729999997</v>
      </c>
    </row>
    <row r="29" spans="1:3" x14ac:dyDescent="0.25">
      <c r="A29" s="15" t="s">
        <v>206</v>
      </c>
      <c r="B29" s="15">
        <v>8</v>
      </c>
      <c r="C29" s="15">
        <v>341.4262003</v>
      </c>
    </row>
    <row r="30" spans="1:3" x14ac:dyDescent="0.25">
      <c r="A30" s="15" t="s">
        <v>206</v>
      </c>
      <c r="B30" s="15">
        <v>9</v>
      </c>
      <c r="C30" s="15">
        <v>413.15006410000001</v>
      </c>
    </row>
    <row r="31" spans="1:3" x14ac:dyDescent="0.25">
      <c r="A31" s="15" t="s">
        <v>209</v>
      </c>
      <c r="B31" s="15">
        <v>1</v>
      </c>
      <c r="C31" s="15">
        <v>207.69134439999999</v>
      </c>
    </row>
    <row r="32" spans="1:3" x14ac:dyDescent="0.25">
      <c r="A32" s="15" t="s">
        <v>209</v>
      </c>
      <c r="B32" s="15">
        <v>2</v>
      </c>
      <c r="C32" s="15">
        <v>199.3619368</v>
      </c>
    </row>
    <row r="33" spans="1:3" x14ac:dyDescent="0.25">
      <c r="A33" s="15" t="s">
        <v>209</v>
      </c>
      <c r="B33" s="15">
        <v>3</v>
      </c>
      <c r="C33" s="15">
        <v>358.95882410000002</v>
      </c>
    </row>
    <row r="34" spans="1:3" x14ac:dyDescent="0.25">
      <c r="A34" s="15" t="s">
        <v>209</v>
      </c>
      <c r="B34" s="15">
        <v>4</v>
      </c>
      <c r="C34" s="15">
        <v>250.4105668</v>
      </c>
    </row>
    <row r="35" spans="1:3" x14ac:dyDescent="0.25">
      <c r="A35" s="15" t="s">
        <v>209</v>
      </c>
      <c r="B35" s="15">
        <v>5</v>
      </c>
      <c r="C35" s="15">
        <v>389.85022409999999</v>
      </c>
    </row>
    <row r="36" spans="1:3" x14ac:dyDescent="0.25">
      <c r="A36" s="15" t="s">
        <v>209</v>
      </c>
      <c r="B36" s="15">
        <v>6</v>
      </c>
      <c r="C36" s="15">
        <v>273.17928380000001</v>
      </c>
    </row>
    <row r="37" spans="1:3" x14ac:dyDescent="0.25">
      <c r="A37" s="15" t="s">
        <v>209</v>
      </c>
      <c r="B37" s="15">
        <v>7</v>
      </c>
      <c r="C37" s="15">
        <v>308.86549989999997</v>
      </c>
    </row>
    <row r="38" spans="1:3" x14ac:dyDescent="0.25">
      <c r="A38" s="15" t="s">
        <v>209</v>
      </c>
      <c r="B38" s="15">
        <v>8</v>
      </c>
      <c r="C38" s="15">
        <v>575.55562180000004</v>
      </c>
    </row>
    <row r="39" spans="1:3" x14ac:dyDescent="0.25">
      <c r="A39" s="15" t="s">
        <v>209</v>
      </c>
      <c r="B39" s="15">
        <v>9</v>
      </c>
      <c r="C39" s="15">
        <v>325.11404629999998</v>
      </c>
    </row>
    <row r="40" spans="1:3" x14ac:dyDescent="0.25">
      <c r="A40" s="15" t="s">
        <v>209</v>
      </c>
      <c r="B40" s="15">
        <v>10</v>
      </c>
      <c r="C40" s="15">
        <v>324.02079170000002</v>
      </c>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M21"/>
  <sheetViews>
    <sheetView workbookViewId="0">
      <selection activeCell="F36" sqref="F36"/>
    </sheetView>
  </sheetViews>
  <sheetFormatPr defaultRowHeight="15" x14ac:dyDescent="0.25"/>
  <cols>
    <col min="1" max="1" width="14.140625" customWidth="1"/>
  </cols>
  <sheetData>
    <row r="1" spans="1:13" x14ac:dyDescent="0.25">
      <c r="A1" s="18" t="s">
        <v>210</v>
      </c>
      <c r="B1" s="18" t="s">
        <v>199</v>
      </c>
      <c r="C1" s="18" t="s">
        <v>211</v>
      </c>
      <c r="D1" s="18" t="s">
        <v>212</v>
      </c>
      <c r="E1" s="18" t="s">
        <v>213</v>
      </c>
      <c r="F1" s="18" t="s">
        <v>214</v>
      </c>
      <c r="G1" s="18" t="s">
        <v>215</v>
      </c>
      <c r="H1" s="18" t="s">
        <v>216</v>
      </c>
      <c r="I1" s="18" t="s">
        <v>217</v>
      </c>
      <c r="J1" s="18" t="s">
        <v>218</v>
      </c>
      <c r="K1" s="18" t="s">
        <v>219</v>
      </c>
      <c r="L1" s="18" t="s">
        <v>220</v>
      </c>
      <c r="M1" s="18" t="s">
        <v>221</v>
      </c>
    </row>
    <row r="2" spans="1:13" x14ac:dyDescent="0.25">
      <c r="A2" s="58">
        <v>44085</v>
      </c>
      <c r="B2" t="s">
        <v>222</v>
      </c>
      <c r="C2">
        <v>1</v>
      </c>
      <c r="D2" s="59">
        <v>0.33611111111111108</v>
      </c>
      <c r="E2" s="59">
        <v>0.3888888888888889</v>
      </c>
      <c r="F2">
        <v>329</v>
      </c>
      <c r="G2">
        <v>34.5623</v>
      </c>
      <c r="H2">
        <v>32.132599999999996</v>
      </c>
      <c r="I2">
        <v>6.1</v>
      </c>
      <c r="J2">
        <v>5.6659508199999999</v>
      </c>
      <c r="K2">
        <v>6</v>
      </c>
      <c r="L2">
        <v>33.932600000000001</v>
      </c>
      <c r="M2">
        <v>5.5627213109999998</v>
      </c>
    </row>
    <row r="3" spans="1:13" x14ac:dyDescent="0.25">
      <c r="A3" s="58">
        <v>44085</v>
      </c>
      <c r="B3" t="s">
        <v>222</v>
      </c>
      <c r="C3">
        <v>2</v>
      </c>
      <c r="D3" s="59">
        <v>0.33611111111111108</v>
      </c>
      <c r="E3" s="59">
        <v>0.40625</v>
      </c>
      <c r="F3">
        <v>395</v>
      </c>
      <c r="G3">
        <v>40.977499999999999</v>
      </c>
      <c r="H3">
        <v>38.547800000000002</v>
      </c>
      <c r="I3">
        <v>6</v>
      </c>
      <c r="J3">
        <v>6.8295833330000004</v>
      </c>
      <c r="K3">
        <v>1</v>
      </c>
      <c r="L3">
        <v>38.847799999999999</v>
      </c>
      <c r="M3">
        <v>6.4746333329999999</v>
      </c>
    </row>
    <row r="4" spans="1:13" x14ac:dyDescent="0.25">
      <c r="A4" s="58">
        <v>44085</v>
      </c>
      <c r="B4" t="s">
        <v>222</v>
      </c>
      <c r="C4">
        <v>3</v>
      </c>
      <c r="D4" s="59">
        <v>0.43611111111111112</v>
      </c>
      <c r="E4" s="59">
        <v>0.48888888888888887</v>
      </c>
      <c r="F4">
        <v>390</v>
      </c>
      <c r="G4">
        <v>40.491500000000002</v>
      </c>
      <c r="H4">
        <v>38.061799999999998</v>
      </c>
      <c r="I4">
        <v>5.9</v>
      </c>
      <c r="J4">
        <v>6.8629661019999997</v>
      </c>
      <c r="K4">
        <v>6</v>
      </c>
      <c r="L4">
        <v>39.861800000000002</v>
      </c>
      <c r="M4">
        <v>6.7562372880000003</v>
      </c>
    </row>
    <row r="5" spans="1:13" x14ac:dyDescent="0.25">
      <c r="A5" s="58">
        <v>44085</v>
      </c>
      <c r="B5" t="s">
        <v>222</v>
      </c>
      <c r="C5">
        <v>4</v>
      </c>
      <c r="D5" s="59">
        <v>0.43611111111111112</v>
      </c>
      <c r="E5" s="59">
        <v>0.46111111111111108</v>
      </c>
      <c r="F5">
        <v>290</v>
      </c>
      <c r="G5">
        <v>30.7715</v>
      </c>
      <c r="H5">
        <v>28.341799999999999</v>
      </c>
      <c r="I5">
        <v>5.3</v>
      </c>
      <c r="J5">
        <v>5.805943396</v>
      </c>
      <c r="K5">
        <v>0</v>
      </c>
      <c r="L5">
        <v>28.341799999999999</v>
      </c>
      <c r="M5">
        <v>5.347509434</v>
      </c>
    </row>
    <row r="6" spans="1:13" x14ac:dyDescent="0.25">
      <c r="A6" s="58">
        <v>44085</v>
      </c>
      <c r="B6" t="s">
        <v>222</v>
      </c>
      <c r="C6">
        <v>5</v>
      </c>
      <c r="D6" s="59">
        <v>0.50902777777777775</v>
      </c>
      <c r="E6" s="59">
        <v>0.53472222222222221</v>
      </c>
      <c r="F6">
        <v>240</v>
      </c>
      <c r="G6">
        <v>25.9115</v>
      </c>
      <c r="H6">
        <v>23.4818</v>
      </c>
      <c r="I6">
        <v>5.3</v>
      </c>
      <c r="J6">
        <v>4.8889622639999999</v>
      </c>
      <c r="K6">
        <v>7</v>
      </c>
      <c r="L6">
        <v>25.581800000000001</v>
      </c>
      <c r="M6">
        <v>4.826754717</v>
      </c>
    </row>
    <row r="7" spans="1:13" x14ac:dyDescent="0.25">
      <c r="A7" s="58">
        <v>44085</v>
      </c>
      <c r="B7" t="s">
        <v>222</v>
      </c>
      <c r="C7">
        <v>6</v>
      </c>
      <c r="D7" s="59">
        <v>0.50902777777777775</v>
      </c>
      <c r="E7" s="59">
        <v>0.56944444444444442</v>
      </c>
      <c r="F7">
        <v>265</v>
      </c>
      <c r="G7">
        <v>28.3415</v>
      </c>
      <c r="H7">
        <v>25.911799999999999</v>
      </c>
      <c r="I7">
        <v>6</v>
      </c>
      <c r="J7">
        <v>4.7235833329999997</v>
      </c>
      <c r="K7">
        <v>7</v>
      </c>
      <c r="L7">
        <v>28.011800000000001</v>
      </c>
      <c r="M7">
        <v>4.6686333329999998</v>
      </c>
    </row>
    <row r="8" spans="1:13" x14ac:dyDescent="0.25">
      <c r="A8" s="58">
        <v>44085</v>
      </c>
      <c r="B8" t="s">
        <v>222</v>
      </c>
      <c r="C8">
        <v>7</v>
      </c>
      <c r="D8" s="59">
        <v>0.60763888888888895</v>
      </c>
      <c r="E8" s="59">
        <v>0.64513888888888882</v>
      </c>
      <c r="F8">
        <v>265</v>
      </c>
      <c r="G8">
        <v>28.3415</v>
      </c>
      <c r="H8">
        <v>25.911799999999999</v>
      </c>
      <c r="I8">
        <v>6.8</v>
      </c>
      <c r="J8">
        <v>4.1678676469999996</v>
      </c>
      <c r="K8">
        <v>4</v>
      </c>
      <c r="L8">
        <v>27.111799999999999</v>
      </c>
      <c r="M8">
        <v>3.9870294120000001</v>
      </c>
    </row>
    <row r="9" spans="1:13" x14ac:dyDescent="0.25">
      <c r="A9" s="58">
        <v>44085</v>
      </c>
      <c r="B9" t="s">
        <v>222</v>
      </c>
      <c r="C9">
        <v>8</v>
      </c>
      <c r="D9" s="59">
        <v>0.60763888888888895</v>
      </c>
      <c r="E9" s="59">
        <v>0.64652777777777781</v>
      </c>
      <c r="F9">
        <v>265</v>
      </c>
      <c r="G9">
        <v>28.3415</v>
      </c>
      <c r="H9">
        <v>25.911799999999999</v>
      </c>
      <c r="I9">
        <v>5.6</v>
      </c>
      <c r="J9">
        <v>5.0609821430000004</v>
      </c>
      <c r="K9">
        <v>6</v>
      </c>
      <c r="L9">
        <v>27.7118</v>
      </c>
      <c r="M9">
        <v>4.9485357140000001</v>
      </c>
    </row>
    <row r="10" spans="1:13" x14ac:dyDescent="0.25">
      <c r="A10" s="58">
        <v>44085</v>
      </c>
      <c r="B10" t="s">
        <v>222</v>
      </c>
      <c r="C10">
        <v>9</v>
      </c>
      <c r="D10" s="59">
        <v>0.71250000000000002</v>
      </c>
      <c r="E10" s="59">
        <v>0.7597222222222223</v>
      </c>
      <c r="F10">
        <v>340</v>
      </c>
      <c r="G10">
        <v>35.631500000000003</v>
      </c>
      <c r="H10">
        <v>33.201799999999999</v>
      </c>
      <c r="I10">
        <v>5.4</v>
      </c>
      <c r="J10">
        <v>6.598425926</v>
      </c>
      <c r="K10">
        <v>8</v>
      </c>
      <c r="L10">
        <v>35.601799999999997</v>
      </c>
      <c r="M10">
        <v>6.5929259260000004</v>
      </c>
    </row>
    <row r="11" spans="1:13" x14ac:dyDescent="0.25">
      <c r="A11" s="58">
        <v>44085</v>
      </c>
      <c r="B11" t="s">
        <v>222</v>
      </c>
      <c r="C11">
        <v>10</v>
      </c>
      <c r="D11" s="59">
        <v>0.71250000000000002</v>
      </c>
      <c r="E11" s="59">
        <v>0.76041666666666663</v>
      </c>
      <c r="F11">
        <v>340</v>
      </c>
      <c r="G11">
        <v>35.631500000000003</v>
      </c>
      <c r="H11">
        <v>33.201799999999999</v>
      </c>
      <c r="I11">
        <v>6</v>
      </c>
      <c r="J11">
        <v>5.9385833330000004</v>
      </c>
      <c r="K11">
        <v>9</v>
      </c>
      <c r="L11">
        <v>35.901800000000001</v>
      </c>
      <c r="M11">
        <v>5.9836333330000002</v>
      </c>
    </row>
    <row r="12" spans="1:13" x14ac:dyDescent="0.25">
      <c r="A12" s="58">
        <v>44115</v>
      </c>
      <c r="B12" t="s">
        <v>223</v>
      </c>
      <c r="C12">
        <v>1</v>
      </c>
      <c r="D12" s="59">
        <v>0.3520833333333333</v>
      </c>
      <c r="E12" s="59">
        <v>0.4069444444444445</v>
      </c>
      <c r="F12">
        <v>365</v>
      </c>
      <c r="G12">
        <v>38.061500000000002</v>
      </c>
      <c r="H12">
        <v>35.631799999999998</v>
      </c>
      <c r="I12">
        <v>6.1</v>
      </c>
      <c r="J12">
        <v>6.239590164</v>
      </c>
      <c r="K12">
        <v>9</v>
      </c>
      <c r="L12">
        <v>38.331800000000001</v>
      </c>
      <c r="M12">
        <v>6.2839016389999998</v>
      </c>
    </row>
    <row r="13" spans="1:13" x14ac:dyDescent="0.25">
      <c r="A13" s="58">
        <v>44115</v>
      </c>
      <c r="B13" t="s">
        <v>223</v>
      </c>
      <c r="C13">
        <v>2</v>
      </c>
      <c r="D13" s="59">
        <v>0.3520833333333333</v>
      </c>
      <c r="E13" s="59">
        <v>0.40833333333333338</v>
      </c>
      <c r="F13">
        <v>365</v>
      </c>
      <c r="G13">
        <v>38.061500000000002</v>
      </c>
      <c r="H13">
        <v>35.631799999999998</v>
      </c>
      <c r="I13">
        <v>5.6</v>
      </c>
      <c r="J13">
        <v>6.7966964289999998</v>
      </c>
      <c r="K13">
        <v>10</v>
      </c>
      <c r="L13">
        <v>38.631799999999998</v>
      </c>
      <c r="M13">
        <v>6.8985357140000003</v>
      </c>
    </row>
    <row r="14" spans="1:13" x14ac:dyDescent="0.25">
      <c r="A14" s="58">
        <v>44115</v>
      </c>
      <c r="B14" t="s">
        <v>223</v>
      </c>
      <c r="C14">
        <v>3</v>
      </c>
      <c r="D14" s="59">
        <v>0.43611111111111112</v>
      </c>
      <c r="E14" s="59">
        <v>0.4770833333333333</v>
      </c>
      <c r="F14">
        <v>315</v>
      </c>
      <c r="G14">
        <v>33.201500000000003</v>
      </c>
      <c r="H14">
        <v>30.771799999999999</v>
      </c>
      <c r="I14">
        <v>5.7</v>
      </c>
      <c r="J14">
        <v>5.8248245609999998</v>
      </c>
      <c r="K14">
        <v>9</v>
      </c>
      <c r="L14">
        <v>33.471800000000002</v>
      </c>
      <c r="M14">
        <v>5.8722456139999997</v>
      </c>
    </row>
    <row r="15" spans="1:13" x14ac:dyDescent="0.25">
      <c r="A15" s="58">
        <v>44115</v>
      </c>
      <c r="B15" t="s">
        <v>223</v>
      </c>
      <c r="C15">
        <v>4</v>
      </c>
      <c r="D15" s="59">
        <v>0.43611111111111112</v>
      </c>
      <c r="E15" s="59">
        <v>0.48541666666666666</v>
      </c>
      <c r="F15">
        <v>340</v>
      </c>
      <c r="G15">
        <v>35.631500000000003</v>
      </c>
      <c r="H15">
        <v>33.201799999999999</v>
      </c>
      <c r="I15">
        <v>5.7</v>
      </c>
      <c r="J15">
        <v>6.2511403510000001</v>
      </c>
      <c r="K15">
        <v>1</v>
      </c>
      <c r="L15">
        <v>33.501800000000003</v>
      </c>
      <c r="M15">
        <v>5.8775087719999997</v>
      </c>
    </row>
    <row r="16" spans="1:13" x14ac:dyDescent="0.25">
      <c r="A16" s="58">
        <v>44115</v>
      </c>
      <c r="B16" t="s">
        <v>223</v>
      </c>
      <c r="C16">
        <v>5</v>
      </c>
      <c r="D16" s="59">
        <v>0.53055555555555556</v>
      </c>
      <c r="E16" s="59">
        <v>0.55902777777777779</v>
      </c>
      <c r="F16">
        <v>310</v>
      </c>
      <c r="G16">
        <v>32.715499999999999</v>
      </c>
      <c r="H16">
        <v>30.285799999999998</v>
      </c>
      <c r="I16">
        <v>5.7</v>
      </c>
      <c r="J16">
        <v>5.7395614039999998</v>
      </c>
      <c r="K16">
        <v>1</v>
      </c>
      <c r="L16">
        <v>30.585799999999999</v>
      </c>
      <c r="M16">
        <v>5.3659298250000003</v>
      </c>
    </row>
    <row r="17" spans="1:13" x14ac:dyDescent="0.25">
      <c r="A17" s="58">
        <v>44115</v>
      </c>
      <c r="B17" t="s">
        <v>223</v>
      </c>
      <c r="C17">
        <v>6</v>
      </c>
      <c r="D17" s="59">
        <v>0.53055555555555556</v>
      </c>
      <c r="E17" s="59">
        <v>0.55902777777777779</v>
      </c>
      <c r="F17">
        <v>310</v>
      </c>
      <c r="G17">
        <v>32.715499999999999</v>
      </c>
      <c r="H17">
        <v>30.285799999999998</v>
      </c>
      <c r="I17">
        <v>5.6</v>
      </c>
      <c r="J17">
        <v>5.8420535710000001</v>
      </c>
      <c r="K17">
        <v>1</v>
      </c>
      <c r="L17">
        <v>30.585799999999999</v>
      </c>
      <c r="M17">
        <v>5.4617500000000003</v>
      </c>
    </row>
    <row r="18" spans="1:13" x14ac:dyDescent="0.25">
      <c r="A18" s="58">
        <v>44115</v>
      </c>
      <c r="B18" t="s">
        <v>223</v>
      </c>
      <c r="C18">
        <v>7</v>
      </c>
      <c r="D18" s="59">
        <v>0.58680555555555558</v>
      </c>
      <c r="E18" s="59">
        <v>0.64513888888888882</v>
      </c>
      <c r="F18">
        <v>435</v>
      </c>
      <c r="G18">
        <v>44.865499999999997</v>
      </c>
      <c r="H18">
        <v>42.4358</v>
      </c>
      <c r="I18">
        <v>5.7</v>
      </c>
      <c r="J18">
        <v>7.8711403510000002</v>
      </c>
      <c r="K18">
        <v>4</v>
      </c>
      <c r="L18">
        <v>43.635800000000003</v>
      </c>
      <c r="M18">
        <v>7.6554035090000001</v>
      </c>
    </row>
    <row r="19" spans="1:13" x14ac:dyDescent="0.25">
      <c r="A19" s="58">
        <v>44115</v>
      </c>
      <c r="B19" t="s">
        <v>223</v>
      </c>
      <c r="C19">
        <v>8</v>
      </c>
      <c r="D19" s="59">
        <v>0.58680555555555558</v>
      </c>
      <c r="E19" s="59">
        <v>0.64166666666666672</v>
      </c>
      <c r="F19">
        <v>260</v>
      </c>
      <c r="G19">
        <v>27.855499999999999</v>
      </c>
      <c r="H19">
        <v>25.425799999999999</v>
      </c>
      <c r="I19">
        <v>6</v>
      </c>
      <c r="J19">
        <v>4.6425833330000001</v>
      </c>
      <c r="K19">
        <v>0</v>
      </c>
      <c r="L19">
        <v>25.425799999999999</v>
      </c>
      <c r="M19">
        <v>4.2376333329999998</v>
      </c>
    </row>
    <row r="20" spans="1:13" x14ac:dyDescent="0.25">
      <c r="A20" s="58">
        <v>44115</v>
      </c>
      <c r="B20" t="s">
        <v>223</v>
      </c>
      <c r="C20">
        <v>9</v>
      </c>
      <c r="D20" s="59">
        <v>0.65486111111111112</v>
      </c>
      <c r="E20" s="59">
        <v>0.67361111111111116</v>
      </c>
      <c r="F20">
        <v>285</v>
      </c>
      <c r="G20">
        <v>30.285499999999999</v>
      </c>
      <c r="H20">
        <v>27.855799999999999</v>
      </c>
      <c r="I20">
        <v>5.8</v>
      </c>
      <c r="J20">
        <v>5.2216379310000001</v>
      </c>
      <c r="K20">
        <v>7</v>
      </c>
      <c r="L20">
        <v>29.9558</v>
      </c>
      <c r="M20">
        <v>5.1647931030000001</v>
      </c>
    </row>
    <row r="21" spans="1:13" x14ac:dyDescent="0.25">
      <c r="A21" s="58">
        <v>44115</v>
      </c>
      <c r="B21" t="s">
        <v>223</v>
      </c>
      <c r="C21">
        <v>10</v>
      </c>
      <c r="D21" s="59">
        <v>0.65486111111111112</v>
      </c>
      <c r="E21" s="59">
        <v>0.68125000000000002</v>
      </c>
      <c r="F21">
        <v>310</v>
      </c>
      <c r="G21">
        <v>32.715499999999999</v>
      </c>
      <c r="H21">
        <v>30.285799999999998</v>
      </c>
      <c r="I21">
        <v>5.9</v>
      </c>
      <c r="J21">
        <v>5.5449999999999999</v>
      </c>
      <c r="K21">
        <v>7</v>
      </c>
      <c r="L21">
        <v>32.385800000000003</v>
      </c>
      <c r="M21">
        <v>5.4891186440000004</v>
      </c>
    </row>
  </sheetData>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2:Q48"/>
  <sheetViews>
    <sheetView workbookViewId="0">
      <selection activeCell="P18" sqref="P18"/>
    </sheetView>
  </sheetViews>
  <sheetFormatPr defaultRowHeight="15" x14ac:dyDescent="0.25"/>
  <cols>
    <col min="1" max="1" width="19.42578125" customWidth="1"/>
    <col min="2" max="2" width="27.42578125" customWidth="1"/>
    <col min="3" max="3" width="24.7109375" customWidth="1"/>
    <col min="4" max="4" width="25.5703125" customWidth="1"/>
    <col min="5" max="5" width="11.5703125" bestFit="1" customWidth="1"/>
    <col min="8" max="8" width="11.42578125" customWidth="1"/>
    <col min="9" max="9" width="13.28515625" customWidth="1"/>
    <col min="10" max="10" width="22.5703125" bestFit="1" customWidth="1"/>
    <col min="11" max="11" width="23.7109375" customWidth="1"/>
    <col min="14" max="14" width="15.28515625" customWidth="1"/>
  </cols>
  <sheetData>
    <row r="2" spans="1:13" ht="45" x14ac:dyDescent="0.25">
      <c r="A2" s="60" t="s">
        <v>1</v>
      </c>
      <c r="B2" s="60" t="s">
        <v>224</v>
      </c>
      <c r="C2" s="60" t="s">
        <v>225</v>
      </c>
      <c r="D2" s="60" t="s">
        <v>226</v>
      </c>
      <c r="E2" s="60" t="s">
        <v>227</v>
      </c>
      <c r="F2" s="60" t="s">
        <v>228</v>
      </c>
      <c r="G2" s="60" t="s">
        <v>229</v>
      </c>
      <c r="H2" s="60" t="s">
        <v>230</v>
      </c>
      <c r="I2" s="60" t="s">
        <v>231</v>
      </c>
    </row>
    <row r="3" spans="1:13" ht="46.5" customHeight="1" x14ac:dyDescent="0.25">
      <c r="A3" t="s">
        <v>232</v>
      </c>
      <c r="B3" s="62">
        <v>3.1199999999999999E-3</v>
      </c>
      <c r="C3">
        <f t="shared" ref="C3:C12" si="0">B3*1000000</f>
        <v>3120</v>
      </c>
      <c r="D3">
        <v>1.1220000000000001</v>
      </c>
      <c r="E3">
        <f>5*(-0.0068466+SQRT(((0.0068466)^2)-(4*(((-0.0000028))*(0.0061981-D3)))))/(2*(((-0.0000028))))</f>
        <v>877.89591865017326</v>
      </c>
      <c r="F3" s="63">
        <f t="shared" ref="F3:F12" si="1">E3/C3</f>
        <v>0.28137689700326068</v>
      </c>
      <c r="G3" t="s">
        <v>233</v>
      </c>
      <c r="H3" s="64">
        <f>AVERAGE(F3:F12)</f>
        <v>0.11822889630553293</v>
      </c>
      <c r="I3" s="65">
        <f>_xlfn.STDEV.S(F3:F12)/H3</f>
        <v>0.69708753237826071</v>
      </c>
      <c r="K3" s="18" t="s">
        <v>234</v>
      </c>
    </row>
    <row r="4" spans="1:13" x14ac:dyDescent="0.25">
      <c r="A4" t="s">
        <v>235</v>
      </c>
      <c r="B4" s="62">
        <v>3.6700000000000001E-3</v>
      </c>
      <c r="C4">
        <f t="shared" si="0"/>
        <v>3670</v>
      </c>
      <c r="D4">
        <v>1.0349999999999999</v>
      </c>
      <c r="E4">
        <f t="shared" ref="E4:E12" si="2">5*(-0.0068466+SQRT(((0.0068466)^2)-(4*(((-0.0000028))*(0.0061981-D4)))))/(2*(((-0.0000028))))</f>
        <v>804.22469917765602</v>
      </c>
      <c r="F4" s="63">
        <f t="shared" si="1"/>
        <v>0.21913479541625505</v>
      </c>
      <c r="G4" t="s">
        <v>233</v>
      </c>
      <c r="I4" s="65">
        <f>_xlfn.STDEV.S(F3:F12)</f>
        <v>8.2415889581429216E-2</v>
      </c>
      <c r="J4" s="63"/>
      <c r="K4">
        <v>400</v>
      </c>
      <c r="L4">
        <f>AVERAGE(2.267,2.362)</f>
        <v>2.3144999999999998</v>
      </c>
    </row>
    <row r="5" spans="1:13" x14ac:dyDescent="0.25">
      <c r="A5" t="s">
        <v>236</v>
      </c>
      <c r="B5" s="62">
        <v>3.15E-3</v>
      </c>
      <c r="C5">
        <f t="shared" si="0"/>
        <v>3150</v>
      </c>
      <c r="D5">
        <v>0.45100000000000001</v>
      </c>
      <c r="E5">
        <f t="shared" si="2"/>
        <v>333.95619342615362</v>
      </c>
      <c r="F5" s="63">
        <f t="shared" si="1"/>
        <v>0.10601783918290592</v>
      </c>
      <c r="G5" t="s">
        <v>233</v>
      </c>
      <c r="J5" s="63"/>
      <c r="K5">
        <v>200</v>
      </c>
      <c r="L5">
        <f>AVERAGE(1.255,1.319)</f>
        <v>1.2869999999999999</v>
      </c>
    </row>
    <row r="6" spans="1:13" x14ac:dyDescent="0.25">
      <c r="A6" t="s">
        <v>237</v>
      </c>
      <c r="B6" s="62">
        <v>4.6299999999999996E-3</v>
      </c>
      <c r="C6">
        <f t="shared" si="0"/>
        <v>4630</v>
      </c>
      <c r="D6" s="66">
        <v>0.92100000000000004</v>
      </c>
      <c r="E6">
        <f t="shared" si="2"/>
        <v>709.21007526017377</v>
      </c>
      <c r="F6" s="63">
        <f t="shared" si="1"/>
        <v>0.15317712208643061</v>
      </c>
      <c r="G6" t="s">
        <v>233</v>
      </c>
      <c r="J6" s="63"/>
      <c r="K6">
        <v>100</v>
      </c>
      <c r="L6">
        <f>AVERAGE(0.644,0.699)</f>
        <v>0.67149999999999999</v>
      </c>
    </row>
    <row r="7" spans="1:13" x14ac:dyDescent="0.25">
      <c r="A7" t="s">
        <v>238</v>
      </c>
      <c r="B7" s="62">
        <v>3.7000000000000002E-3</v>
      </c>
      <c r="C7">
        <f t="shared" si="0"/>
        <v>3700</v>
      </c>
      <c r="D7" s="66">
        <v>0.27400000000000002</v>
      </c>
      <c r="E7">
        <f t="shared" si="2"/>
        <v>198.80565017123948</v>
      </c>
      <c r="F7" s="63">
        <f t="shared" si="1"/>
        <v>5.3731256803037697E-2</v>
      </c>
      <c r="G7" t="s">
        <v>233</v>
      </c>
      <c r="K7">
        <v>50</v>
      </c>
      <c r="L7">
        <f>AVERAGE(0.34,0.343)</f>
        <v>0.34150000000000003</v>
      </c>
    </row>
    <row r="8" spans="1:13" x14ac:dyDescent="0.25">
      <c r="A8" t="s">
        <v>239</v>
      </c>
      <c r="B8" s="62">
        <v>3.64E-3</v>
      </c>
      <c r="C8">
        <f t="shared" si="0"/>
        <v>3640</v>
      </c>
      <c r="D8">
        <v>0.22700000000000001</v>
      </c>
      <c r="E8">
        <f t="shared" si="2"/>
        <v>163.43403783557028</v>
      </c>
      <c r="F8" s="63">
        <f t="shared" si="1"/>
        <v>4.4899460943837989E-2</v>
      </c>
      <c r="G8" t="s">
        <v>233</v>
      </c>
      <c r="K8">
        <v>25</v>
      </c>
      <c r="L8">
        <f>AVERAGE(0.161,0.169)</f>
        <v>0.16500000000000001</v>
      </c>
    </row>
    <row r="9" spans="1:13" x14ac:dyDescent="0.25">
      <c r="A9" s="67" t="s">
        <v>240</v>
      </c>
      <c r="B9" s="67">
        <v>4.45E-3</v>
      </c>
      <c r="C9" s="67">
        <f t="shared" si="0"/>
        <v>4450</v>
      </c>
      <c r="D9" s="67">
        <v>0.41499999999999998</v>
      </c>
      <c r="E9">
        <f t="shared" si="2"/>
        <v>306.21311669872227</v>
      </c>
      <c r="F9" s="63">
        <f t="shared" si="1"/>
        <v>6.8811936336791515E-2</v>
      </c>
      <c r="G9" t="s">
        <v>233</v>
      </c>
      <c r="H9" s="18"/>
      <c r="I9" s="18"/>
      <c r="J9" s="68"/>
      <c r="K9">
        <v>10</v>
      </c>
      <c r="L9">
        <f>(AVERAGE(0.072,0.089))</f>
        <v>8.0499999999999988E-2</v>
      </c>
    </row>
    <row r="10" spans="1:13" x14ac:dyDescent="0.25">
      <c r="A10" s="67" t="s">
        <v>241</v>
      </c>
      <c r="B10" s="69">
        <v>4.81E-3</v>
      </c>
      <c r="C10" s="67">
        <f t="shared" si="0"/>
        <v>4810</v>
      </c>
      <c r="D10" s="67">
        <v>0.311</v>
      </c>
      <c r="E10">
        <f t="shared" si="2"/>
        <v>226.80091533160112</v>
      </c>
      <c r="F10" s="63">
        <f t="shared" si="1"/>
        <v>4.7151957449397319E-2</v>
      </c>
      <c r="G10" t="s">
        <v>233</v>
      </c>
      <c r="J10" s="63"/>
    </row>
    <row r="11" spans="1:13" ht="45.75" customHeight="1" x14ac:dyDescent="0.25">
      <c r="A11" s="67" t="s">
        <v>242</v>
      </c>
      <c r="B11" s="69">
        <v>4.7099999999999998E-3</v>
      </c>
      <c r="C11" s="67">
        <f t="shared" si="0"/>
        <v>4710</v>
      </c>
      <c r="D11" s="67">
        <v>0.95499999999999996</v>
      </c>
      <c r="E11">
        <f t="shared" si="2"/>
        <v>737.37202424535178</v>
      </c>
      <c r="F11" s="63">
        <f t="shared" si="1"/>
        <v>0.15655456990347172</v>
      </c>
      <c r="G11" t="s">
        <v>233</v>
      </c>
      <c r="J11" s="63"/>
      <c r="K11">
        <v>400</v>
      </c>
      <c r="L11">
        <f>AVERAGE(2.234,2.2285)</f>
        <v>2.2312500000000002</v>
      </c>
    </row>
    <row r="12" spans="1:13" x14ac:dyDescent="0.25">
      <c r="A12" s="67" t="s">
        <v>243</v>
      </c>
      <c r="B12" s="69">
        <v>3.8800000000000002E-3</v>
      </c>
      <c r="C12" s="67">
        <f t="shared" si="0"/>
        <v>3880</v>
      </c>
      <c r="D12" s="67">
        <v>0.27500000000000002</v>
      </c>
      <c r="E12">
        <f t="shared" si="2"/>
        <v>199.56053636816941</v>
      </c>
      <c r="F12" s="63">
        <f t="shared" si="1"/>
        <v>5.1433127929940571E-2</v>
      </c>
      <c r="G12" t="s">
        <v>233</v>
      </c>
      <c r="J12" s="63"/>
      <c r="K12">
        <v>200</v>
      </c>
      <c r="L12">
        <f>AVERAGE(1.228,1.285)</f>
        <v>1.2565</v>
      </c>
    </row>
    <row r="13" spans="1:13" x14ac:dyDescent="0.25">
      <c r="K13">
        <v>100</v>
      </c>
      <c r="L13">
        <f>AVERAGE(0.666,0.699)</f>
        <v>0.6825</v>
      </c>
    </row>
    <row r="14" spans="1:13" x14ac:dyDescent="0.25">
      <c r="K14">
        <v>50</v>
      </c>
      <c r="L14">
        <f>AVERAGE(0.33,0.341)</f>
        <v>0.33550000000000002</v>
      </c>
    </row>
    <row r="15" spans="1:13" ht="45" x14ac:dyDescent="0.25">
      <c r="A15" s="60" t="s">
        <v>1</v>
      </c>
      <c r="B15" s="61" t="s">
        <v>224</v>
      </c>
      <c r="C15" s="60" t="s">
        <v>225</v>
      </c>
      <c r="D15" s="60" t="s">
        <v>226</v>
      </c>
      <c r="E15" s="60" t="s">
        <v>227</v>
      </c>
      <c r="F15" s="60" t="s">
        <v>228</v>
      </c>
      <c r="G15" s="18" t="s">
        <v>229</v>
      </c>
      <c r="H15" s="60" t="s">
        <v>230</v>
      </c>
      <c r="I15" s="60" t="s">
        <v>231</v>
      </c>
      <c r="K15">
        <v>25</v>
      </c>
      <c r="L15">
        <f>AVERAGE(0.157,0.171)</f>
        <v>0.16400000000000001</v>
      </c>
    </row>
    <row r="16" spans="1:13" x14ac:dyDescent="0.25">
      <c r="A16" t="s">
        <v>244</v>
      </c>
      <c r="B16">
        <v>3.8700000000000002E-3</v>
      </c>
      <c r="C16">
        <f>B16*1000000</f>
        <v>3870</v>
      </c>
      <c r="D16" s="70">
        <v>0.91</v>
      </c>
      <c r="E16">
        <f>5*(-0.0068466+SQRT(((0.0068466)^2)-(4*(((-0.0000028))*(0.0061981-D16)))))/(2*(((-0.0000028))))</f>
        <v>700.13022622257199</v>
      </c>
      <c r="F16" s="71">
        <f>E16/C16</f>
        <v>0.18091220315828735</v>
      </c>
      <c r="G16" t="s">
        <v>233</v>
      </c>
      <c r="H16" s="64">
        <f>AVERAGE(F16:F25)</f>
        <v>0.11803800326525651</v>
      </c>
      <c r="I16" s="65">
        <f>_xlfn.STDEV.S(F16:F25)/H16</f>
        <v>0.34705358546727549</v>
      </c>
      <c r="K16">
        <v>10</v>
      </c>
      <c r="L16">
        <f>AVERAGE(0.067,0.081)</f>
        <v>7.400000000000001E-2</v>
      </c>
      <c r="M16" t="s">
        <v>245</v>
      </c>
    </row>
    <row r="17" spans="1:17" x14ac:dyDescent="0.25">
      <c r="A17" t="s">
        <v>246</v>
      </c>
      <c r="B17">
        <v>4.28E-3</v>
      </c>
      <c r="C17">
        <f t="shared" ref="C17:C25" si="3">B17*1000000</f>
        <v>4280</v>
      </c>
      <c r="D17" s="70">
        <v>0.69199999999999995</v>
      </c>
      <c r="E17">
        <f>5*(-0.0068466+SQRT(((0.0068466)^2)-(4*(((-0.0000028))*(0.0061981-D17)))))/(2*(((-0.0000028))))</f>
        <v>523.22584326750109</v>
      </c>
      <c r="F17" s="71">
        <f t="shared" ref="F17:F25" si="4">E17/C17</f>
        <v>0.12224902880081802</v>
      </c>
      <c r="G17" t="s">
        <v>233</v>
      </c>
      <c r="I17" s="72">
        <f>_xlfn.STDEV.S(F16:F25)</f>
        <v>4.0965512254605242E-2</v>
      </c>
      <c r="J17" s="68"/>
      <c r="M17" t="s">
        <v>247</v>
      </c>
    </row>
    <row r="18" spans="1:17" x14ac:dyDescent="0.25">
      <c r="A18" t="s">
        <v>248</v>
      </c>
      <c r="B18">
        <v>7.5500000000000003E-3</v>
      </c>
      <c r="C18">
        <f t="shared" si="3"/>
        <v>7550</v>
      </c>
      <c r="D18" s="70">
        <v>1.4139999999999999</v>
      </c>
      <c r="E18">
        <f t="shared" ref="E18:E25" si="5">5*(-0.0068466+SQRT(((0.0068466)^2)-(4*(((-0.0000028))*(0.0061981-D18)))))/(2*(((-0.0000028))))</f>
        <v>1133.1214757968544</v>
      </c>
      <c r="F18" s="71">
        <f t="shared" si="4"/>
        <v>0.15008231467508004</v>
      </c>
      <c r="G18" t="s">
        <v>233</v>
      </c>
      <c r="K18" s="73">
        <v>400</v>
      </c>
      <c r="L18" s="73">
        <f>AVERAGE(2.303,2.405)</f>
        <v>2.3540000000000001</v>
      </c>
      <c r="M18" t="s">
        <v>249</v>
      </c>
    </row>
    <row r="19" spans="1:17" ht="51.75" customHeight="1" x14ac:dyDescent="0.25">
      <c r="A19" t="s">
        <v>250</v>
      </c>
      <c r="B19">
        <v>3.81E-3</v>
      </c>
      <c r="C19">
        <f>B19*1000000</f>
        <v>3810</v>
      </c>
      <c r="D19" s="70">
        <v>0.60899999999999999</v>
      </c>
      <c r="E19">
        <f t="shared" si="5"/>
        <v>457.32657902211935</v>
      </c>
      <c r="F19" s="71">
        <f t="shared" si="4"/>
        <v>0.12003322284045127</v>
      </c>
      <c r="G19" t="s">
        <v>233</v>
      </c>
      <c r="K19" s="73">
        <v>200</v>
      </c>
      <c r="L19" s="73">
        <f>AVERAGE(1.197,1.261)</f>
        <v>1.2290000000000001</v>
      </c>
      <c r="M19" s="68"/>
    </row>
    <row r="20" spans="1:17" x14ac:dyDescent="0.25">
      <c r="A20" t="s">
        <v>251</v>
      </c>
      <c r="B20">
        <v>3.9500000000000004E-3</v>
      </c>
      <c r="C20">
        <f t="shared" si="3"/>
        <v>3950.0000000000005</v>
      </c>
      <c r="D20" s="70">
        <v>0.22500000000000001</v>
      </c>
      <c r="E20">
        <f t="shared" si="5"/>
        <v>161.93352634813004</v>
      </c>
      <c r="F20" s="71">
        <f t="shared" si="4"/>
        <v>4.0995829455222794E-2</v>
      </c>
      <c r="G20" t="s">
        <v>233</v>
      </c>
      <c r="K20" s="73">
        <v>100</v>
      </c>
      <c r="L20" s="73">
        <f>AVERAGE(0.645,0.674)</f>
        <v>0.65949999999999998</v>
      </c>
      <c r="M20" s="64"/>
    </row>
    <row r="21" spans="1:17" x14ac:dyDescent="0.25">
      <c r="A21" t="s">
        <v>252</v>
      </c>
      <c r="B21">
        <v>8.0199999999999994E-3</v>
      </c>
      <c r="C21">
        <f t="shared" si="3"/>
        <v>8019.9999999999991</v>
      </c>
      <c r="D21" s="70">
        <v>0.88400000000000001</v>
      </c>
      <c r="E21">
        <f t="shared" si="5"/>
        <v>678.7290722340407</v>
      </c>
      <c r="F21" s="71">
        <f t="shared" si="4"/>
        <v>8.462956012893276E-2</v>
      </c>
      <c r="G21" t="s">
        <v>233</v>
      </c>
      <c r="K21" s="73">
        <v>50</v>
      </c>
      <c r="L21" s="73">
        <f>AVERAGE(0.36,0.37)</f>
        <v>0.36499999999999999</v>
      </c>
    </row>
    <row r="22" spans="1:17" x14ac:dyDescent="0.25">
      <c r="A22" t="s">
        <v>253</v>
      </c>
      <c r="B22" s="74">
        <v>4.8199999999999996E-3</v>
      </c>
      <c r="C22" s="75">
        <f t="shared" si="3"/>
        <v>4820</v>
      </c>
      <c r="D22" s="75">
        <v>0.89700000000000002</v>
      </c>
      <c r="E22">
        <f t="shared" si="5"/>
        <v>689.41909331447243</v>
      </c>
      <c r="F22" s="71">
        <f t="shared" si="4"/>
        <v>0.14303300691171628</v>
      </c>
      <c r="G22" t="s">
        <v>233</v>
      </c>
      <c r="H22" s="60"/>
      <c r="I22" s="60"/>
      <c r="K22" s="73">
        <v>25</v>
      </c>
      <c r="L22" s="73">
        <f>AVERAGE(0.163,0.175)</f>
        <v>0.16899999999999998</v>
      </c>
    </row>
    <row r="23" spans="1:17" x14ac:dyDescent="0.25">
      <c r="A23" t="s">
        <v>254</v>
      </c>
      <c r="B23" s="68">
        <v>3.65E-3</v>
      </c>
      <c r="C23" s="68">
        <f t="shared" si="3"/>
        <v>3650</v>
      </c>
      <c r="D23" s="68">
        <v>0.71299999999999997</v>
      </c>
      <c r="E23">
        <f t="shared" si="5"/>
        <v>540.02266978881016</v>
      </c>
      <c r="F23" s="71">
        <f t="shared" si="4"/>
        <v>0.14795141638049594</v>
      </c>
      <c r="G23" t="s">
        <v>233</v>
      </c>
      <c r="H23" s="76"/>
      <c r="I23" s="77"/>
      <c r="K23" s="73">
        <v>10</v>
      </c>
      <c r="L23" s="73">
        <f>AVERAGE(0.06,0.084)</f>
        <v>7.2000000000000008E-2</v>
      </c>
    </row>
    <row r="24" spans="1:17" x14ac:dyDescent="0.25">
      <c r="A24" t="s">
        <v>255</v>
      </c>
      <c r="B24" s="73">
        <v>3.5400000000000002E-3</v>
      </c>
      <c r="C24" s="68">
        <f t="shared" si="3"/>
        <v>3540</v>
      </c>
      <c r="D24" s="70">
        <v>0.38300000000000001</v>
      </c>
      <c r="E24">
        <f t="shared" si="5"/>
        <v>281.6634087678076</v>
      </c>
      <c r="F24" s="71">
        <f t="shared" si="4"/>
        <v>7.9565934680171632E-2</v>
      </c>
      <c r="G24" t="s">
        <v>233</v>
      </c>
      <c r="H24" s="18"/>
      <c r="I24" s="78"/>
      <c r="K24" s="63"/>
      <c r="P24" s="73"/>
      <c r="Q24" s="73"/>
    </row>
    <row r="25" spans="1:17" x14ac:dyDescent="0.25">
      <c r="A25" t="s">
        <v>256</v>
      </c>
      <c r="B25" s="73">
        <v>6.5799999999999999E-3</v>
      </c>
      <c r="C25" s="68">
        <f t="shared" si="3"/>
        <v>6580</v>
      </c>
      <c r="D25" s="70">
        <v>0.94599999999999995</v>
      </c>
      <c r="E25">
        <f t="shared" si="5"/>
        <v>729.90305278873848</v>
      </c>
      <c r="F25" s="71">
        <f t="shared" si="4"/>
        <v>0.11092751562138882</v>
      </c>
      <c r="G25" t="s">
        <v>233</v>
      </c>
      <c r="J25" s="68"/>
    </row>
    <row r="26" spans="1:17" x14ac:dyDescent="0.25">
      <c r="A26" s="18"/>
      <c r="B26" s="18"/>
      <c r="C26" s="18"/>
      <c r="D26" s="18"/>
      <c r="E26" s="18"/>
      <c r="F26" s="18"/>
      <c r="G26" s="18"/>
      <c r="H26" s="18"/>
      <c r="I26" s="18"/>
    </row>
    <row r="27" spans="1:17" x14ac:dyDescent="0.25">
      <c r="A27" s="60"/>
      <c r="B27" s="61"/>
      <c r="C27" s="60"/>
      <c r="D27" s="60"/>
      <c r="E27" s="60"/>
      <c r="F27" s="60"/>
      <c r="G27" s="18"/>
      <c r="H27" s="60"/>
      <c r="I27" s="60"/>
      <c r="K27" s="68"/>
      <c r="M27" s="68"/>
      <c r="N27" s="68"/>
    </row>
    <row r="28" spans="1:17" x14ac:dyDescent="0.25">
      <c r="A28" s="68"/>
      <c r="B28" s="68"/>
      <c r="C28" s="68"/>
      <c r="D28" s="68"/>
      <c r="E28" s="79"/>
      <c r="F28" s="80"/>
      <c r="H28" s="81"/>
      <c r="I28" s="80"/>
      <c r="K28" s="63"/>
      <c r="M28" s="82"/>
      <c r="N28" s="82"/>
    </row>
    <row r="29" spans="1:17" x14ac:dyDescent="0.25">
      <c r="B29" s="73"/>
      <c r="C29" s="68"/>
      <c r="E29" s="79"/>
      <c r="F29" s="80"/>
      <c r="I29" s="63"/>
      <c r="K29" s="63"/>
      <c r="M29" s="82"/>
      <c r="N29" s="82"/>
    </row>
    <row r="30" spans="1:17" x14ac:dyDescent="0.25">
      <c r="B30" s="73"/>
      <c r="C30" s="68"/>
      <c r="E30" s="79"/>
      <c r="F30" s="80"/>
      <c r="K30" s="63"/>
    </row>
    <row r="31" spans="1:17" x14ac:dyDescent="0.25">
      <c r="G31" s="68"/>
      <c r="H31" s="82"/>
      <c r="K31" s="63"/>
    </row>
    <row r="32" spans="1:17" x14ac:dyDescent="0.25">
      <c r="H32" s="63"/>
      <c r="K32" s="63"/>
    </row>
    <row r="33" spans="1:14" x14ac:dyDescent="0.25">
      <c r="A33" s="68"/>
      <c r="B33" s="68"/>
      <c r="C33" s="68"/>
      <c r="D33" s="68"/>
      <c r="E33" s="68"/>
      <c r="F33" s="68"/>
      <c r="H33" s="68"/>
      <c r="I33" s="68"/>
      <c r="J33" s="68"/>
    </row>
    <row r="34" spans="1:14" x14ac:dyDescent="0.25">
      <c r="E34" s="66"/>
    </row>
    <row r="35" spans="1:14" x14ac:dyDescent="0.25">
      <c r="E35" s="66"/>
      <c r="K35" s="68"/>
      <c r="M35" s="68"/>
      <c r="N35" s="68"/>
    </row>
    <row r="36" spans="1:14" x14ac:dyDescent="0.25">
      <c r="E36" s="66"/>
      <c r="K36" s="63"/>
      <c r="M36" s="82"/>
      <c r="N36" s="82"/>
    </row>
    <row r="37" spans="1:14" x14ac:dyDescent="0.25">
      <c r="E37" s="66"/>
      <c r="K37" s="63"/>
      <c r="N37" s="83"/>
    </row>
    <row r="38" spans="1:14" x14ac:dyDescent="0.25">
      <c r="E38" s="66"/>
      <c r="K38" s="63"/>
    </row>
    <row r="39" spans="1:14" x14ac:dyDescent="0.25">
      <c r="K39" s="63"/>
    </row>
    <row r="40" spans="1:14" x14ac:dyDescent="0.25">
      <c r="K40" s="63"/>
    </row>
    <row r="43" spans="1:14" x14ac:dyDescent="0.25">
      <c r="K43" s="68"/>
      <c r="M43" s="68"/>
      <c r="N43" s="68"/>
    </row>
    <row r="44" spans="1:14" x14ac:dyDescent="0.25">
      <c r="K44" s="63"/>
      <c r="M44" s="82"/>
      <c r="N44" s="82"/>
    </row>
    <row r="45" spans="1:14" x14ac:dyDescent="0.25">
      <c r="K45" s="63"/>
      <c r="N45" s="83"/>
    </row>
    <row r="46" spans="1:14" x14ac:dyDescent="0.25">
      <c r="K46" s="63"/>
    </row>
    <row r="47" spans="1:14" x14ac:dyDescent="0.25">
      <c r="K47" s="63"/>
    </row>
    <row r="48" spans="1:14" x14ac:dyDescent="0.25">
      <c r="K48" s="63"/>
    </row>
  </sheetData>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L53"/>
  <sheetViews>
    <sheetView workbookViewId="0">
      <selection activeCell="A19" sqref="A19"/>
    </sheetView>
  </sheetViews>
  <sheetFormatPr defaultRowHeight="15" x14ac:dyDescent="0.25"/>
  <cols>
    <col min="1" max="1" width="22.7109375" customWidth="1"/>
    <col min="10" max="10" width="19.7109375" customWidth="1"/>
  </cols>
  <sheetData>
    <row r="1" spans="1:12" ht="45" x14ac:dyDescent="0.25">
      <c r="A1" s="84" t="s">
        <v>113</v>
      </c>
      <c r="B1" s="84" t="s">
        <v>112</v>
      </c>
      <c r="C1" s="84" t="s">
        <v>114</v>
      </c>
      <c r="D1" s="84" t="s">
        <v>115</v>
      </c>
      <c r="E1" s="84" t="s">
        <v>116</v>
      </c>
      <c r="F1" s="84" t="s">
        <v>117</v>
      </c>
      <c r="G1" s="84" t="s">
        <v>257</v>
      </c>
      <c r="H1" s="84" t="s">
        <v>258</v>
      </c>
      <c r="I1" s="84" t="s">
        <v>259</v>
      </c>
      <c r="J1" s="84" t="s">
        <v>229</v>
      </c>
    </row>
    <row r="2" spans="1:12" x14ac:dyDescent="0.25">
      <c r="A2" t="s">
        <v>260</v>
      </c>
      <c r="B2" s="85">
        <v>19</v>
      </c>
      <c r="I2">
        <v>0</v>
      </c>
      <c r="L2" s="85" t="s">
        <v>261</v>
      </c>
    </row>
    <row r="3" spans="1:12" x14ac:dyDescent="0.25">
      <c r="A3" t="s">
        <v>262</v>
      </c>
      <c r="B3" s="85">
        <v>21</v>
      </c>
      <c r="D3" s="4"/>
      <c r="E3" s="4"/>
      <c r="F3" s="4"/>
      <c r="I3">
        <v>0</v>
      </c>
      <c r="J3" t="s">
        <v>263</v>
      </c>
    </row>
    <row r="4" spans="1:12" x14ac:dyDescent="0.25">
      <c r="A4" t="s">
        <v>264</v>
      </c>
      <c r="B4" s="85">
        <v>19</v>
      </c>
      <c r="I4">
        <v>0</v>
      </c>
      <c r="J4">
        <v>0</v>
      </c>
    </row>
    <row r="5" spans="1:12" x14ac:dyDescent="0.25">
      <c r="A5" t="s">
        <v>265</v>
      </c>
      <c r="B5" s="85">
        <v>20</v>
      </c>
      <c r="D5" s="4"/>
      <c r="E5" s="4"/>
      <c r="F5" s="4"/>
      <c r="I5">
        <v>0</v>
      </c>
      <c r="J5">
        <v>0</v>
      </c>
    </row>
    <row r="6" spans="1:12" x14ac:dyDescent="0.25">
      <c r="A6" t="s">
        <v>266</v>
      </c>
      <c r="B6">
        <v>23</v>
      </c>
      <c r="C6">
        <v>4</v>
      </c>
      <c r="D6" s="4">
        <v>1.8018000000000001E-6</v>
      </c>
      <c r="E6" s="4">
        <v>3.06429E-8</v>
      </c>
      <c r="F6" s="4">
        <v>1.0743100000000001E-5</v>
      </c>
      <c r="G6">
        <v>5.3715450000000001E-3</v>
      </c>
      <c r="H6">
        <v>5.3715450139999996</v>
      </c>
      <c r="I6">
        <v>0</v>
      </c>
      <c r="J6">
        <v>0</v>
      </c>
    </row>
    <row r="7" spans="1:12" x14ac:dyDescent="0.25">
      <c r="A7" t="s">
        <v>267</v>
      </c>
      <c r="B7">
        <v>22</v>
      </c>
      <c r="C7">
        <v>3</v>
      </c>
      <c r="D7" s="4">
        <v>1.35135E-6</v>
      </c>
      <c r="E7" s="4">
        <v>2.2982200000000001E-8</v>
      </c>
      <c r="F7" s="4">
        <v>8.0573199999999996E-6</v>
      </c>
      <c r="G7">
        <v>4.0286590000000004E-3</v>
      </c>
      <c r="H7">
        <v>4.028658761</v>
      </c>
      <c r="I7">
        <v>0</v>
      </c>
      <c r="J7">
        <v>0</v>
      </c>
    </row>
    <row r="8" spans="1:12" x14ac:dyDescent="0.25">
      <c r="A8" t="s">
        <v>268</v>
      </c>
      <c r="B8">
        <v>21</v>
      </c>
      <c r="C8">
        <v>2</v>
      </c>
      <c r="D8" s="4">
        <v>9.0090099999999995E-7</v>
      </c>
      <c r="E8" s="4">
        <v>1.53214E-8</v>
      </c>
      <c r="F8" s="4">
        <v>5.3715500000000003E-6</v>
      </c>
      <c r="G8">
        <v>2.6857729999999998E-3</v>
      </c>
      <c r="H8">
        <v>2.6857725069999998</v>
      </c>
      <c r="I8">
        <v>0</v>
      </c>
      <c r="J8">
        <v>0</v>
      </c>
    </row>
    <row r="9" spans="1:12" x14ac:dyDescent="0.25">
      <c r="A9" t="s">
        <v>269</v>
      </c>
      <c r="B9">
        <v>19</v>
      </c>
      <c r="C9">
        <v>0</v>
      </c>
      <c r="D9">
        <v>0</v>
      </c>
      <c r="E9">
        <v>0</v>
      </c>
      <c r="F9">
        <v>0</v>
      </c>
      <c r="G9">
        <v>0</v>
      </c>
      <c r="H9">
        <v>0</v>
      </c>
      <c r="I9">
        <v>0</v>
      </c>
    </row>
    <row r="10" spans="1:12" x14ac:dyDescent="0.25">
      <c r="A10" t="s">
        <v>270</v>
      </c>
      <c r="B10" s="85">
        <v>19</v>
      </c>
    </row>
    <row r="11" spans="1:12" x14ac:dyDescent="0.25">
      <c r="A11" t="s">
        <v>269</v>
      </c>
      <c r="B11">
        <v>53</v>
      </c>
      <c r="C11">
        <v>34</v>
      </c>
      <c r="D11" s="4">
        <v>1.5315299999999999E-5</v>
      </c>
      <c r="E11" s="4">
        <v>2.6046500000000002E-7</v>
      </c>
      <c r="F11" s="4">
        <v>9.1316299999999998E-5</v>
      </c>
      <c r="G11">
        <v>4.5658132999999997E-2</v>
      </c>
      <c r="H11">
        <v>45.658132620000003</v>
      </c>
      <c r="I11">
        <v>2</v>
      </c>
      <c r="J11" t="s">
        <v>271</v>
      </c>
    </row>
    <row r="12" spans="1:12" x14ac:dyDescent="0.25">
      <c r="A12" t="s">
        <v>272</v>
      </c>
      <c r="B12">
        <v>48</v>
      </c>
      <c r="C12">
        <v>29</v>
      </c>
      <c r="D12" s="4">
        <v>1.30631E-5</v>
      </c>
      <c r="E12" s="4">
        <v>2.22161E-7</v>
      </c>
      <c r="F12" s="4">
        <v>7.7887399999999996E-5</v>
      </c>
      <c r="G12">
        <v>3.8943700999999997E-2</v>
      </c>
      <c r="H12">
        <v>38.943701349999998</v>
      </c>
      <c r="I12">
        <v>2</v>
      </c>
      <c r="J12" t="s">
        <v>271</v>
      </c>
    </row>
    <row r="13" spans="1:12" x14ac:dyDescent="0.25">
      <c r="A13" t="s">
        <v>267</v>
      </c>
      <c r="B13">
        <v>48</v>
      </c>
      <c r="C13">
        <v>29</v>
      </c>
      <c r="D13" s="4">
        <v>1.30631E-5</v>
      </c>
      <c r="E13" s="4">
        <v>2.22161E-7</v>
      </c>
      <c r="F13" s="4">
        <v>7.7887399999999996E-5</v>
      </c>
      <c r="G13">
        <v>3.8943700999999997E-2</v>
      </c>
      <c r="H13">
        <v>38.943701349999998</v>
      </c>
      <c r="I13">
        <v>2</v>
      </c>
      <c r="J13" t="s">
        <v>271</v>
      </c>
    </row>
    <row r="14" spans="1:12" x14ac:dyDescent="0.25">
      <c r="A14" t="s">
        <v>273</v>
      </c>
      <c r="B14">
        <v>46</v>
      </c>
      <c r="C14">
        <v>27</v>
      </c>
      <c r="D14" s="4">
        <v>1.21622E-5</v>
      </c>
      <c r="E14" s="4">
        <v>2.0683899999999999E-7</v>
      </c>
      <c r="F14" s="4">
        <v>7.2515900000000001E-5</v>
      </c>
      <c r="G14">
        <v>3.6257929000000001E-2</v>
      </c>
      <c r="H14">
        <v>36.257928849999999</v>
      </c>
      <c r="I14">
        <v>2</v>
      </c>
      <c r="J14" t="s">
        <v>271</v>
      </c>
    </row>
    <row r="15" spans="1:12" x14ac:dyDescent="0.25">
      <c r="A15" t="s">
        <v>274</v>
      </c>
      <c r="B15">
        <v>52</v>
      </c>
      <c r="C15">
        <v>33</v>
      </c>
      <c r="D15" s="4">
        <v>1.4864900000000001E-5</v>
      </c>
      <c r="E15" s="4">
        <v>2.5280399999999999E-7</v>
      </c>
      <c r="F15" s="4">
        <v>8.8630500000000005E-5</v>
      </c>
      <c r="G15">
        <v>4.4315246000000003E-2</v>
      </c>
      <c r="H15">
        <v>44.315246369999997</v>
      </c>
      <c r="I15">
        <v>2</v>
      </c>
      <c r="J15" t="s">
        <v>275</v>
      </c>
    </row>
    <row r="16" spans="1:12" x14ac:dyDescent="0.25">
      <c r="A16" t="s">
        <v>276</v>
      </c>
      <c r="B16">
        <v>45</v>
      </c>
      <c r="C16">
        <v>26</v>
      </c>
      <c r="D16" s="4">
        <v>1.17117E-5</v>
      </c>
      <c r="E16" s="4">
        <v>1.9917900000000001E-7</v>
      </c>
      <c r="F16" s="4">
        <v>6.9830099999999994E-5</v>
      </c>
      <c r="G16">
        <v>3.4915043E-2</v>
      </c>
      <c r="H16">
        <v>34.915042589999999</v>
      </c>
      <c r="I16">
        <v>2</v>
      </c>
      <c r="J16" t="s">
        <v>275</v>
      </c>
    </row>
    <row r="17" spans="1:10" x14ac:dyDescent="0.25">
      <c r="A17" t="s">
        <v>277</v>
      </c>
      <c r="B17">
        <v>38</v>
      </c>
      <c r="C17">
        <v>19</v>
      </c>
      <c r="D17" s="4">
        <v>8.5585600000000003E-6</v>
      </c>
      <c r="E17" s="4">
        <v>1.4555400000000001E-7</v>
      </c>
      <c r="F17" s="4">
        <v>5.1029699999999997E-5</v>
      </c>
      <c r="G17">
        <v>2.5514839000000001E-2</v>
      </c>
      <c r="H17">
        <v>25.514838820000001</v>
      </c>
      <c r="I17">
        <v>2</v>
      </c>
      <c r="J17" t="s">
        <v>275</v>
      </c>
    </row>
    <row r="18" spans="1:10" x14ac:dyDescent="0.25">
      <c r="A18" t="s">
        <v>267</v>
      </c>
      <c r="B18">
        <v>44</v>
      </c>
      <c r="C18">
        <v>25</v>
      </c>
      <c r="D18" s="4">
        <v>1.12613E-5</v>
      </c>
      <c r="E18" s="4">
        <v>1.9151800000000001E-7</v>
      </c>
      <c r="F18" s="4">
        <v>6.71443E-5</v>
      </c>
      <c r="G18">
        <v>3.3572155999999999E-2</v>
      </c>
      <c r="H18">
        <v>33.572156339999999</v>
      </c>
      <c r="I18">
        <v>2</v>
      </c>
      <c r="J18" t="s">
        <v>275</v>
      </c>
    </row>
    <row r="19" spans="1:10" x14ac:dyDescent="0.25">
      <c r="A19" t="s">
        <v>278</v>
      </c>
      <c r="B19" s="85">
        <v>23</v>
      </c>
    </row>
    <row r="20" spans="1:10" x14ac:dyDescent="0.25">
      <c r="A20" t="s">
        <v>279</v>
      </c>
      <c r="B20" s="85">
        <v>21</v>
      </c>
      <c r="D20" s="4"/>
      <c r="E20" s="4"/>
      <c r="F20" s="4"/>
      <c r="I20">
        <v>4</v>
      </c>
    </row>
    <row r="21" spans="1:10" x14ac:dyDescent="0.25">
      <c r="A21" t="s">
        <v>280</v>
      </c>
      <c r="B21" s="85">
        <v>20</v>
      </c>
      <c r="D21" s="4"/>
      <c r="E21" s="4"/>
      <c r="F21" s="4"/>
      <c r="I21">
        <v>4</v>
      </c>
    </row>
    <row r="22" spans="1:10" x14ac:dyDescent="0.25">
      <c r="A22" t="s">
        <v>265</v>
      </c>
      <c r="B22" s="85">
        <v>19</v>
      </c>
      <c r="D22" s="4"/>
      <c r="E22" s="4"/>
      <c r="F22" s="4"/>
      <c r="I22">
        <v>4</v>
      </c>
    </row>
    <row r="23" spans="1:10" x14ac:dyDescent="0.25">
      <c r="A23" t="s">
        <v>267</v>
      </c>
      <c r="B23">
        <v>75</v>
      </c>
      <c r="C23">
        <v>52</v>
      </c>
      <c r="D23" s="4">
        <v>2.34234E-5</v>
      </c>
      <c r="E23" s="4">
        <v>3.9835800000000003E-7</v>
      </c>
      <c r="F23">
        <v>1.3966E-4</v>
      </c>
      <c r="G23">
        <v>6.9830085E-2</v>
      </c>
      <c r="H23">
        <v>69.830085190000005</v>
      </c>
      <c r="I23">
        <v>4</v>
      </c>
      <c r="J23" t="s">
        <v>271</v>
      </c>
    </row>
    <row r="24" spans="1:10" x14ac:dyDescent="0.25">
      <c r="A24" t="s">
        <v>266</v>
      </c>
      <c r="B24">
        <v>71</v>
      </c>
      <c r="C24">
        <v>48</v>
      </c>
      <c r="D24" s="4">
        <v>2.16216E-5</v>
      </c>
      <c r="E24" s="4">
        <v>3.6771499999999998E-7</v>
      </c>
      <c r="F24">
        <v>1.2891700000000001E-4</v>
      </c>
      <c r="G24">
        <v>6.4458539999999995E-2</v>
      </c>
      <c r="H24">
        <v>64.458540170000006</v>
      </c>
      <c r="I24">
        <v>4</v>
      </c>
      <c r="J24" t="s">
        <v>271</v>
      </c>
    </row>
    <row r="25" spans="1:10" x14ac:dyDescent="0.25">
      <c r="A25" t="s">
        <v>281</v>
      </c>
      <c r="B25">
        <v>64</v>
      </c>
      <c r="C25">
        <v>41</v>
      </c>
      <c r="D25" s="4">
        <v>1.8468500000000001E-5</v>
      </c>
      <c r="E25" s="4">
        <v>3.1408999999999998E-7</v>
      </c>
      <c r="F25">
        <v>1.10117E-4</v>
      </c>
      <c r="G25">
        <v>5.5058335999999999E-2</v>
      </c>
      <c r="H25">
        <v>55.058336400000002</v>
      </c>
      <c r="I25">
        <v>4</v>
      </c>
      <c r="J25" t="s">
        <v>271</v>
      </c>
    </row>
    <row r="26" spans="1:10" x14ac:dyDescent="0.25">
      <c r="A26" t="s">
        <v>269</v>
      </c>
      <c r="B26">
        <v>73</v>
      </c>
      <c r="C26">
        <v>50</v>
      </c>
      <c r="D26" s="4">
        <v>2.25225E-5</v>
      </c>
      <c r="E26" s="4">
        <v>3.8303600000000002E-7</v>
      </c>
      <c r="F26">
        <v>1.34289E-4</v>
      </c>
      <c r="G26">
        <v>6.7144312999999997E-2</v>
      </c>
      <c r="H26">
        <v>67.144312679999999</v>
      </c>
      <c r="I26">
        <v>4</v>
      </c>
      <c r="J26" t="s">
        <v>271</v>
      </c>
    </row>
    <row r="27" spans="1:10" x14ac:dyDescent="0.25">
      <c r="A27" t="s">
        <v>273</v>
      </c>
      <c r="B27">
        <v>62</v>
      </c>
      <c r="C27">
        <v>39</v>
      </c>
      <c r="D27" s="4">
        <v>1.7567600000000001E-5</v>
      </c>
      <c r="E27" s="4">
        <v>2.9876800000000002E-7</v>
      </c>
      <c r="F27">
        <v>1.04745E-4</v>
      </c>
      <c r="G27">
        <v>5.2372564000000003E-2</v>
      </c>
      <c r="H27">
        <v>52.372563890000002</v>
      </c>
      <c r="I27">
        <v>4</v>
      </c>
      <c r="J27" t="s">
        <v>275</v>
      </c>
    </row>
    <row r="28" spans="1:10" x14ac:dyDescent="0.25">
      <c r="A28" t="s">
        <v>267</v>
      </c>
      <c r="B28">
        <v>66</v>
      </c>
      <c r="C28">
        <v>43</v>
      </c>
      <c r="D28" s="4">
        <v>1.9369400000000001E-5</v>
      </c>
      <c r="E28" s="4">
        <v>3.2941100000000001E-7</v>
      </c>
      <c r="F28">
        <v>1.15488E-4</v>
      </c>
      <c r="G28">
        <v>5.7744109000000002E-2</v>
      </c>
      <c r="H28">
        <v>57.744108900000001</v>
      </c>
      <c r="I28">
        <v>4</v>
      </c>
      <c r="J28" t="s">
        <v>275</v>
      </c>
    </row>
    <row r="29" spans="1:10" x14ac:dyDescent="0.25">
      <c r="A29" t="s">
        <v>274</v>
      </c>
      <c r="B29">
        <v>62</v>
      </c>
      <c r="C29">
        <v>39</v>
      </c>
      <c r="D29" s="4">
        <v>1.7567600000000001E-5</v>
      </c>
      <c r="E29" s="4">
        <v>2.9876800000000002E-7</v>
      </c>
      <c r="F29">
        <v>1.04745E-4</v>
      </c>
      <c r="G29">
        <v>5.2372564000000003E-2</v>
      </c>
      <c r="H29">
        <v>52.372563890000002</v>
      </c>
      <c r="I29">
        <v>4</v>
      </c>
      <c r="J29" t="s">
        <v>275</v>
      </c>
    </row>
    <row r="30" spans="1:10" x14ac:dyDescent="0.25">
      <c r="A30" t="s">
        <v>266</v>
      </c>
      <c r="B30">
        <v>60</v>
      </c>
      <c r="C30">
        <v>37</v>
      </c>
      <c r="D30" s="4">
        <v>1.6666700000000001E-5</v>
      </c>
      <c r="E30" s="4">
        <v>2.8344699999999998E-7</v>
      </c>
      <c r="F30" s="4">
        <v>9.93736E-5</v>
      </c>
      <c r="G30">
        <v>4.9686791000000001E-2</v>
      </c>
      <c r="H30">
        <v>49.686791380000003</v>
      </c>
      <c r="I30">
        <v>4</v>
      </c>
      <c r="J30" t="s">
        <v>275</v>
      </c>
    </row>
    <row r="31" spans="1:10" x14ac:dyDescent="0.25">
      <c r="A31" t="s">
        <v>272</v>
      </c>
      <c r="B31">
        <v>60</v>
      </c>
      <c r="C31">
        <v>37</v>
      </c>
      <c r="D31" s="4">
        <v>1.6666700000000001E-5</v>
      </c>
      <c r="E31" s="4">
        <v>2.8344699999999998E-7</v>
      </c>
      <c r="F31" s="4">
        <v>9.93736E-5</v>
      </c>
      <c r="G31">
        <v>4.9686791000000001E-2</v>
      </c>
      <c r="H31">
        <v>49.686791380000003</v>
      </c>
      <c r="I31">
        <v>6</v>
      </c>
    </row>
    <row r="32" spans="1:10" x14ac:dyDescent="0.25">
      <c r="A32" t="s">
        <v>281</v>
      </c>
      <c r="B32">
        <v>53</v>
      </c>
      <c r="C32">
        <v>30</v>
      </c>
      <c r="D32" s="4">
        <v>1.35135E-5</v>
      </c>
      <c r="E32" s="4">
        <v>2.29822E-7</v>
      </c>
      <c r="F32" s="4">
        <v>8.0573200000000003E-5</v>
      </c>
      <c r="G32">
        <v>4.0286587999999998E-2</v>
      </c>
      <c r="H32">
        <v>40.286587609999998</v>
      </c>
      <c r="I32">
        <v>6</v>
      </c>
    </row>
    <row r="33" spans="1:10" x14ac:dyDescent="0.25">
      <c r="A33" t="s">
        <v>268</v>
      </c>
      <c r="B33">
        <v>51</v>
      </c>
      <c r="C33">
        <v>28</v>
      </c>
      <c r="D33" s="4">
        <v>1.26126E-5</v>
      </c>
      <c r="E33" s="4">
        <v>2.145E-7</v>
      </c>
      <c r="F33" s="4">
        <v>7.5201600000000002E-5</v>
      </c>
      <c r="G33">
        <v>3.7600815000000003E-2</v>
      </c>
      <c r="H33">
        <v>37.600815099999998</v>
      </c>
      <c r="I33">
        <v>6</v>
      </c>
    </row>
    <row r="34" spans="1:10" x14ac:dyDescent="0.25">
      <c r="A34" t="s">
        <v>267</v>
      </c>
      <c r="B34">
        <v>50</v>
      </c>
      <c r="C34">
        <v>27</v>
      </c>
      <c r="D34" s="4">
        <v>1.21622E-5</v>
      </c>
      <c r="E34" s="4">
        <v>2.0683899999999999E-7</v>
      </c>
      <c r="F34" s="4">
        <v>7.2515900000000001E-5</v>
      </c>
      <c r="G34">
        <v>3.6257929000000001E-2</v>
      </c>
      <c r="H34">
        <v>36.257928849999999</v>
      </c>
      <c r="I34">
        <v>6</v>
      </c>
    </row>
    <row r="35" spans="1:10" x14ac:dyDescent="0.25">
      <c r="A35" t="s">
        <v>282</v>
      </c>
      <c r="B35" s="85">
        <v>22</v>
      </c>
      <c r="I35">
        <v>7</v>
      </c>
    </row>
    <row r="36" spans="1:10" x14ac:dyDescent="0.25">
      <c r="A36" t="s">
        <v>280</v>
      </c>
      <c r="B36" s="85">
        <v>36</v>
      </c>
      <c r="I36">
        <v>7</v>
      </c>
      <c r="J36" t="s">
        <v>283</v>
      </c>
    </row>
    <row r="37" spans="1:10" x14ac:dyDescent="0.25">
      <c r="A37" t="s">
        <v>279</v>
      </c>
      <c r="B37" s="85">
        <v>45</v>
      </c>
      <c r="I37">
        <v>7</v>
      </c>
      <c r="J37" t="s">
        <v>283</v>
      </c>
    </row>
    <row r="38" spans="1:10" x14ac:dyDescent="0.25">
      <c r="A38" t="s">
        <v>284</v>
      </c>
      <c r="B38" s="85">
        <v>54</v>
      </c>
      <c r="I38">
        <v>7</v>
      </c>
      <c r="J38" t="s">
        <v>283</v>
      </c>
    </row>
    <row r="39" spans="1:10" x14ac:dyDescent="0.25">
      <c r="A39" t="s">
        <v>265</v>
      </c>
      <c r="B39" s="85">
        <v>48</v>
      </c>
      <c r="I39">
        <v>7</v>
      </c>
      <c r="J39" t="s">
        <v>283</v>
      </c>
    </row>
    <row r="40" spans="1:10" x14ac:dyDescent="0.25">
      <c r="A40" t="s">
        <v>285</v>
      </c>
      <c r="B40" s="85">
        <v>44</v>
      </c>
      <c r="I40">
        <v>7</v>
      </c>
      <c r="J40" t="s">
        <v>283</v>
      </c>
    </row>
    <row r="41" spans="1:10" x14ac:dyDescent="0.25">
      <c r="A41" t="s">
        <v>286</v>
      </c>
      <c r="B41" s="85">
        <v>49</v>
      </c>
      <c r="I41">
        <v>7</v>
      </c>
      <c r="J41" t="s">
        <v>283</v>
      </c>
    </row>
    <row r="42" spans="1:10" x14ac:dyDescent="0.25">
      <c r="A42" t="s">
        <v>287</v>
      </c>
      <c r="B42" s="85">
        <v>44</v>
      </c>
      <c r="I42">
        <v>7</v>
      </c>
      <c r="J42" t="s">
        <v>283</v>
      </c>
    </row>
    <row r="43" spans="1:10" x14ac:dyDescent="0.25">
      <c r="A43" t="s">
        <v>288</v>
      </c>
      <c r="B43" s="85">
        <v>35</v>
      </c>
      <c r="I43">
        <v>7</v>
      </c>
      <c r="J43" t="s">
        <v>283</v>
      </c>
    </row>
    <row r="44" spans="1:10" x14ac:dyDescent="0.25">
      <c r="A44" t="s">
        <v>276</v>
      </c>
      <c r="B44">
        <v>96</v>
      </c>
      <c r="C44">
        <v>74</v>
      </c>
      <c r="D44" s="4">
        <v>3.3333300000000002E-5</v>
      </c>
      <c r="E44" s="4">
        <v>5.6689300000000005E-7</v>
      </c>
      <c r="F44">
        <v>1.9874700000000001E-4</v>
      </c>
      <c r="G44">
        <v>9.9373583000000001E-2</v>
      </c>
      <c r="H44">
        <v>99.373582769999999</v>
      </c>
      <c r="I44">
        <v>7</v>
      </c>
    </row>
    <row r="45" spans="1:10" x14ac:dyDescent="0.25">
      <c r="A45" t="s">
        <v>266</v>
      </c>
      <c r="B45">
        <v>94</v>
      </c>
      <c r="C45">
        <v>72</v>
      </c>
      <c r="D45" s="4">
        <v>3.2432399999999998E-5</v>
      </c>
      <c r="E45" s="4">
        <v>5.5157200000000001E-7</v>
      </c>
      <c r="F45">
        <v>1.9337600000000001E-4</v>
      </c>
      <c r="G45">
        <v>9.6687809999999999E-2</v>
      </c>
      <c r="H45">
        <v>96.687810260000006</v>
      </c>
      <c r="I45">
        <v>7</v>
      </c>
    </row>
    <row r="46" spans="1:10" x14ac:dyDescent="0.25">
      <c r="A46" t="s">
        <v>277</v>
      </c>
      <c r="B46">
        <v>113</v>
      </c>
      <c r="C46">
        <v>91</v>
      </c>
      <c r="D46" s="4">
        <v>4.0991000000000001E-5</v>
      </c>
      <c r="E46" s="4">
        <v>6.9712600000000004E-7</v>
      </c>
      <c r="F46">
        <v>2.44405E-4</v>
      </c>
      <c r="G46">
        <v>0.122202649</v>
      </c>
      <c r="H46">
        <v>122.2026491</v>
      </c>
      <c r="I46">
        <v>7</v>
      </c>
    </row>
    <row r="47" spans="1:10" x14ac:dyDescent="0.25">
      <c r="A47" t="s">
        <v>272</v>
      </c>
      <c r="B47">
        <v>85</v>
      </c>
      <c r="C47">
        <v>63</v>
      </c>
      <c r="D47" s="4">
        <v>2.8378399999999999E-5</v>
      </c>
      <c r="E47" s="4">
        <v>4.82625E-7</v>
      </c>
      <c r="F47">
        <v>1.69204E-4</v>
      </c>
      <c r="G47">
        <v>8.4601834000000001E-2</v>
      </c>
      <c r="H47">
        <v>84.601833979999995</v>
      </c>
      <c r="I47">
        <v>7</v>
      </c>
    </row>
    <row r="48" spans="1:10" x14ac:dyDescent="0.25">
      <c r="A48" t="s">
        <v>267</v>
      </c>
      <c r="B48">
        <v>105</v>
      </c>
      <c r="C48">
        <v>83</v>
      </c>
      <c r="D48" s="4">
        <v>3.7387400000000001E-5</v>
      </c>
      <c r="E48" s="4">
        <v>6.3583999999999995E-7</v>
      </c>
      <c r="F48">
        <v>2.22919E-4</v>
      </c>
      <c r="G48">
        <v>0.111459559</v>
      </c>
      <c r="H48">
        <v>111.459559</v>
      </c>
      <c r="I48">
        <v>7</v>
      </c>
    </row>
    <row r="49" spans="1:9" x14ac:dyDescent="0.25">
      <c r="A49" t="s">
        <v>273</v>
      </c>
      <c r="B49">
        <v>91</v>
      </c>
      <c r="C49">
        <v>69</v>
      </c>
      <c r="D49" s="4">
        <v>3.1081100000000003E-5</v>
      </c>
      <c r="E49" s="4">
        <v>5.2859000000000005E-7</v>
      </c>
      <c r="F49">
        <v>1.8531799999999999E-4</v>
      </c>
      <c r="G49">
        <v>9.2659150999999995E-2</v>
      </c>
      <c r="H49">
        <v>92.659151499999993</v>
      </c>
      <c r="I49">
        <v>7</v>
      </c>
    </row>
    <row r="50" spans="1:9" x14ac:dyDescent="0.25">
      <c r="A50" t="s">
        <v>268</v>
      </c>
      <c r="B50">
        <v>82</v>
      </c>
      <c r="C50">
        <v>60</v>
      </c>
      <c r="D50" s="4">
        <v>2.7027000000000001E-5</v>
      </c>
      <c r="E50" s="4">
        <v>4.5964299999999998E-7</v>
      </c>
      <c r="F50">
        <v>1.6114600000000001E-4</v>
      </c>
      <c r="G50">
        <v>8.0573174999999997E-2</v>
      </c>
      <c r="H50">
        <v>80.573175219999996</v>
      </c>
      <c r="I50">
        <v>7</v>
      </c>
    </row>
    <row r="51" spans="1:9" x14ac:dyDescent="0.25">
      <c r="A51" t="s">
        <v>269</v>
      </c>
      <c r="B51">
        <v>92</v>
      </c>
      <c r="C51">
        <v>70</v>
      </c>
      <c r="D51" s="4">
        <v>3.1531500000000001E-5</v>
      </c>
      <c r="E51" s="4">
        <v>5.3625099999999998E-7</v>
      </c>
      <c r="F51">
        <v>1.88004E-4</v>
      </c>
      <c r="G51">
        <v>9.4002037999999996E-2</v>
      </c>
      <c r="H51">
        <v>94.00203775</v>
      </c>
      <c r="I51">
        <v>7</v>
      </c>
    </row>
    <row r="52" spans="1:9" x14ac:dyDescent="0.25">
      <c r="A52" t="s">
        <v>274</v>
      </c>
      <c r="B52">
        <v>95</v>
      </c>
      <c r="C52">
        <v>73</v>
      </c>
      <c r="D52" s="4">
        <v>3.2882900000000003E-5</v>
      </c>
      <c r="E52" s="4">
        <v>5.5923300000000004E-7</v>
      </c>
      <c r="F52">
        <v>1.9606100000000001E-4</v>
      </c>
      <c r="G52">
        <v>9.8030697E-2</v>
      </c>
      <c r="H52">
        <v>98.030696509999999</v>
      </c>
      <c r="I52">
        <v>7</v>
      </c>
    </row>
    <row r="53" spans="1:9" x14ac:dyDescent="0.25">
      <c r="H53">
        <v>97.732277350000004</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Summary</vt:lpstr>
      <vt:lpstr>Total Chlorpyrifos - H. azteca</vt:lpstr>
      <vt:lpstr>Metabolites - H. azteca</vt:lpstr>
      <vt:lpstr>Total Chlorpyrifos - Silverside</vt:lpstr>
      <vt:lpstr>Metabolites - Silverside</vt:lpstr>
      <vt:lpstr>AChE Assays</vt:lpstr>
      <vt:lpstr>Swim Performance - Silverside</vt:lpstr>
      <vt:lpstr>Silverside Lipids</vt:lpstr>
      <vt:lpstr>Water Samples - 18 Degrees</vt:lpstr>
      <vt:lpstr>Water Samples - 23 Degrees</vt:lpstr>
      <vt:lpstr>Water Quality</vt:lpstr>
      <vt:lpstr>IS Consumption 18 Degrees</vt:lpstr>
      <vt:lpstr>IS Consumption 23 Degrees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2021-06-28T18:13:10Z</dcterms:created>
  <dcterms:modified xsi:type="dcterms:W3CDTF">2021-06-28T18:15:09Z</dcterms:modified>
  <cp:category/>
  <cp:contentStatus/>
</cp:coreProperties>
</file>